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640" windowWidth="18150" windowHeight="7590" tabRatio="519" activeTab="0"/>
  </bookViews>
  <sheets>
    <sheet name="M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censimento01</author>
  </authors>
  <commentList>
    <comment ref="C66" authorId="0">
      <text>
        <r>
          <rPr>
            <b/>
            <sz val="8"/>
            <rFont val="Tahoma"/>
            <family val="0"/>
          </rPr>
          <t>censimento01:</t>
        </r>
        <r>
          <rPr>
            <sz val="8"/>
            <rFont val="Tahoma"/>
            <family val="0"/>
          </rPr>
          <t xml:space="preserve">
sono da conteggiare 75 rinunce </t>
        </r>
      </text>
    </comment>
    <comment ref="C72" authorId="0">
      <text>
        <r>
          <rPr>
            <b/>
            <sz val="8"/>
            <rFont val="Tahoma"/>
            <family val="0"/>
          </rPr>
          <t>censimento01:</t>
        </r>
        <r>
          <rPr>
            <sz val="8"/>
            <rFont val="Tahoma"/>
            <family val="0"/>
          </rPr>
          <t xml:space="preserve">
sono da conteggiare 75 rinunce </t>
        </r>
      </text>
    </comment>
  </commentList>
</comments>
</file>

<file path=xl/sharedStrings.xml><?xml version="1.0" encoding="utf-8"?>
<sst xmlns="http://schemas.openxmlformats.org/spreadsheetml/2006/main" count="131" uniqueCount="45">
  <si>
    <t>Numero squadre  impegnate</t>
  </si>
  <si>
    <t>Comune:</t>
  </si>
  <si>
    <t>Provincia:</t>
  </si>
  <si>
    <t>Numero verifiche speditive che NON richiedono scheda AeDES</t>
  </si>
  <si>
    <t>Numero verifiche speditive effettuate</t>
  </si>
  <si>
    <t>Esiti verifiche speditive</t>
  </si>
  <si>
    <t>Numero verifiche speditive che RICHIEDONO scheda AeDES</t>
  </si>
  <si>
    <t>Numero istanze di sopralluogo pervenute
(per edificio)</t>
  </si>
  <si>
    <t>Numero Sopralluoghi effettuati AEDES</t>
  </si>
  <si>
    <t>A</t>
  </si>
  <si>
    <t>B</t>
  </si>
  <si>
    <t>C</t>
  </si>
  <si>
    <t>D</t>
  </si>
  <si>
    <t>E</t>
  </si>
  <si>
    <t>F</t>
  </si>
  <si>
    <t>G</t>
  </si>
  <si>
    <t>A1</t>
  </si>
  <si>
    <t>A2</t>
  </si>
  <si>
    <t>C1</t>
  </si>
  <si>
    <t>C2</t>
  </si>
  <si>
    <t>A3</t>
  </si>
  <si>
    <r>
      <t xml:space="preserve">Numero istanze di sopralluogo con Scheda AeDES
</t>
    </r>
    <r>
      <rPr>
        <sz val="7"/>
        <rFont val="Arial"/>
        <family val="2"/>
      </rPr>
      <t>(A2 + C1)</t>
    </r>
  </si>
  <si>
    <t>Modello</t>
  </si>
  <si>
    <t>M1</t>
  </si>
  <si>
    <t>(di cui) Istanze con  danno evidente          (da inviare al Centro di Coordinamento)</t>
  </si>
  <si>
    <t>(di cui)  Istanze da trattare con verifiche speditive (nessun danno o piccole lesioni)</t>
  </si>
  <si>
    <t>Numero squadre  necessario in previsione per il giorno successivo</t>
  </si>
  <si>
    <r>
      <t xml:space="preserve">  modello di resoconto giornaliero per il 
</t>
    </r>
    <r>
      <rPr>
        <b/>
        <i/>
        <sz val="8"/>
        <rFont val="Arial"/>
        <family val="2"/>
      </rPr>
      <t>COMUNE</t>
    </r>
  </si>
  <si>
    <t>data:</t>
  </si>
  <si>
    <t>FERRARA</t>
  </si>
  <si>
    <t>tipo edificio</t>
  </si>
  <si>
    <t>privato residenz</t>
  </si>
  <si>
    <t>produttivo</t>
  </si>
  <si>
    <t>TOT</t>
  </si>
  <si>
    <t xml:space="preserve">Data
</t>
  </si>
  <si>
    <t>Numero di Istanze totali pervenute (A2+A3)</t>
  </si>
  <si>
    <t>luoghi di culto</t>
  </si>
  <si>
    <t>monumenti</t>
  </si>
  <si>
    <t>edifici pubblici</t>
  </si>
  <si>
    <t>TOT PER UNITA'</t>
  </si>
  <si>
    <t>TOT PER EDIFICIO</t>
  </si>
  <si>
    <t>A  7256 verifiche speditive (PER UNITA') sono collegate 7733 istanze</t>
  </si>
  <si>
    <t xml:space="preserve">A 1568 verifiche AEDES sono collegate 2351 istanze </t>
  </si>
  <si>
    <t>Il dato tiene conto anche delle 225 rinunce</t>
  </si>
  <si>
    <t>(aggiornamento ore 20 del 20/07/2012)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</si>
</sst>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44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16" borderId="11" xfId="0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16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0" fontId="2" fillId="4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4" borderId="0" xfId="0" applyFill="1" applyAlignment="1">
      <alignment horizontal="left"/>
    </xf>
    <xf numFmtId="14" fontId="0" fillId="0" borderId="25" xfId="0" applyNumberFormat="1" applyFill="1" applyBorder="1" applyAlignment="1">
      <alignment horizontal="center" vertical="center"/>
    </xf>
    <xf numFmtId="14" fontId="0" fillId="0" borderId="26" xfId="0" applyNumberFormat="1" applyFill="1" applyBorder="1" applyAlignment="1">
      <alignment horizontal="center" vertical="center"/>
    </xf>
    <xf numFmtId="14" fontId="0" fillId="0" borderId="27" xfId="0" applyNumberFormat="1" applyFill="1" applyBorder="1" applyAlignment="1">
      <alignment horizontal="center" vertical="center"/>
    </xf>
    <xf numFmtId="14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4" fillId="16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16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4" fillId="16" borderId="33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4" fillId="16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/>
    </xf>
    <xf numFmtId="0" fontId="0" fillId="5" borderId="0" xfId="0" applyFill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5" sqref="I5"/>
    </sheetView>
  </sheetViews>
  <sheetFormatPr defaultColWidth="8.8515625" defaultRowHeight="12.75"/>
  <cols>
    <col min="1" max="1" width="11.8515625" style="10" bestFit="1" customWidth="1"/>
    <col min="2" max="2" width="18.421875" style="0" customWidth="1"/>
    <col min="3" max="3" width="10.28125" style="10" customWidth="1"/>
    <col min="4" max="4" width="12.421875" style="10" customWidth="1"/>
    <col min="5" max="5" width="12.421875" style="0" customWidth="1"/>
    <col min="6" max="12" width="12.421875" style="10" customWidth="1"/>
  </cols>
  <sheetData>
    <row r="1" spans="1:12" s="11" customFormat="1" ht="30" customHeight="1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13" t="s">
        <v>22</v>
      </c>
      <c r="L1" s="12" t="s">
        <v>23</v>
      </c>
    </row>
    <row r="2" spans="1:12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" t="s">
        <v>1</v>
      </c>
      <c r="B3" s="1"/>
      <c r="C3" s="82" t="s">
        <v>29</v>
      </c>
      <c r="D3" s="82"/>
      <c r="E3" s="3"/>
      <c r="F3" s="3" t="s">
        <v>2</v>
      </c>
      <c r="G3" s="84" t="s">
        <v>29</v>
      </c>
      <c r="H3" s="84"/>
      <c r="I3" s="3" t="s">
        <v>28</v>
      </c>
      <c r="J3" s="95">
        <v>41111</v>
      </c>
      <c r="K3" s="84"/>
      <c r="L3" s="4"/>
    </row>
    <row r="4" spans="1:12" ht="12.75">
      <c r="A4" s="3"/>
      <c r="B4" s="1"/>
      <c r="C4" s="3"/>
      <c r="D4" s="3"/>
      <c r="E4" s="3"/>
      <c r="F4" s="3"/>
      <c r="G4" s="3"/>
      <c r="H4" s="3"/>
      <c r="I4" s="82" t="s">
        <v>44</v>
      </c>
      <c r="J4" s="82"/>
      <c r="K4" s="82"/>
      <c r="L4" s="4"/>
    </row>
    <row r="5" spans="1:12" ht="12.75">
      <c r="A5" s="3"/>
      <c r="B5" s="1"/>
      <c r="C5" s="3"/>
      <c r="D5" s="3"/>
      <c r="E5" s="3"/>
      <c r="F5" s="3"/>
      <c r="G5" s="3"/>
      <c r="H5" s="3"/>
      <c r="I5" s="3"/>
      <c r="J5" s="3"/>
      <c r="K5" s="4"/>
      <c r="L5" s="4"/>
    </row>
    <row r="6" spans="3:12" s="7" customFormat="1" ht="13.5" thickBot="1">
      <c r="C6" s="92" t="s">
        <v>9</v>
      </c>
      <c r="D6" s="93"/>
      <c r="E6" s="94"/>
      <c r="F6" s="3"/>
      <c r="G6" s="86" t="s">
        <v>11</v>
      </c>
      <c r="H6" s="86"/>
      <c r="I6" s="3"/>
      <c r="J6" s="3"/>
      <c r="K6" s="4"/>
      <c r="L6" s="4"/>
    </row>
    <row r="7" spans="1:12" s="5" customFormat="1" ht="21" customHeight="1">
      <c r="A7" s="87" t="s">
        <v>34</v>
      </c>
      <c r="B7" s="19"/>
      <c r="C7" s="89" t="s">
        <v>7</v>
      </c>
      <c r="D7" s="90"/>
      <c r="E7" s="91"/>
      <c r="F7" s="20"/>
      <c r="G7" s="85" t="s">
        <v>5</v>
      </c>
      <c r="H7" s="85"/>
      <c r="I7" s="21"/>
      <c r="J7" s="21"/>
      <c r="K7" s="21"/>
      <c r="L7" s="22"/>
    </row>
    <row r="8" spans="1:12" s="7" customFormat="1" ht="12.75">
      <c r="A8" s="88"/>
      <c r="B8" s="14"/>
      <c r="C8" s="8" t="s">
        <v>16</v>
      </c>
      <c r="D8" s="8" t="s">
        <v>17</v>
      </c>
      <c r="E8" s="8" t="s">
        <v>20</v>
      </c>
      <c r="F8" s="8" t="s">
        <v>10</v>
      </c>
      <c r="G8" s="8" t="s">
        <v>18</v>
      </c>
      <c r="H8" s="9" t="s">
        <v>19</v>
      </c>
      <c r="I8" s="9" t="s">
        <v>12</v>
      </c>
      <c r="J8" s="9" t="s">
        <v>13</v>
      </c>
      <c r="K8" s="9" t="s">
        <v>14</v>
      </c>
      <c r="L8" s="23" t="s">
        <v>15</v>
      </c>
    </row>
    <row r="9" spans="1:12" s="6" customFormat="1" ht="68.25" thickBot="1">
      <c r="A9" s="88"/>
      <c r="B9" s="15" t="s">
        <v>30</v>
      </c>
      <c r="C9" s="16" t="s">
        <v>35</v>
      </c>
      <c r="D9" s="16" t="s">
        <v>24</v>
      </c>
      <c r="E9" s="16" t="s">
        <v>25</v>
      </c>
      <c r="F9" s="17" t="s">
        <v>4</v>
      </c>
      <c r="G9" s="16" t="s">
        <v>6</v>
      </c>
      <c r="H9" s="16" t="s">
        <v>3</v>
      </c>
      <c r="I9" s="17" t="s">
        <v>21</v>
      </c>
      <c r="J9" s="17" t="s">
        <v>8</v>
      </c>
      <c r="K9" s="17" t="s">
        <v>0</v>
      </c>
      <c r="L9" s="24" t="s">
        <v>26</v>
      </c>
    </row>
    <row r="10" spans="1:12" ht="12.75">
      <c r="A10" s="66">
        <v>41110</v>
      </c>
      <c r="B10" s="28" t="s">
        <v>31</v>
      </c>
      <c r="C10" s="36">
        <f>D10+E10</f>
        <v>7209</v>
      </c>
      <c r="D10" s="36">
        <v>188</v>
      </c>
      <c r="E10" s="36">
        <v>7021</v>
      </c>
      <c r="F10" s="36">
        <f>G10+H10</f>
        <v>6274</v>
      </c>
      <c r="G10" s="36">
        <v>1691</v>
      </c>
      <c r="H10" s="36">
        <v>4583</v>
      </c>
      <c r="I10" s="25">
        <f>D10+G10</f>
        <v>1879</v>
      </c>
      <c r="J10" s="70">
        <v>1028</v>
      </c>
      <c r="K10" s="70">
        <v>6</v>
      </c>
      <c r="L10" s="57">
        <v>0</v>
      </c>
    </row>
    <row r="11" spans="1:12" ht="12.75">
      <c r="A11" s="67"/>
      <c r="B11" s="26" t="s">
        <v>32</v>
      </c>
      <c r="C11" s="37">
        <f>E11</f>
        <v>138</v>
      </c>
      <c r="D11" s="37">
        <v>0</v>
      </c>
      <c r="E11" s="37">
        <v>138</v>
      </c>
      <c r="F11" s="37">
        <f>G11+H11</f>
        <v>130</v>
      </c>
      <c r="G11" s="37">
        <v>44</v>
      </c>
      <c r="H11" s="37">
        <v>86</v>
      </c>
      <c r="I11" s="37">
        <v>44</v>
      </c>
      <c r="J11" s="71"/>
      <c r="K11" s="71"/>
      <c r="L11" s="58"/>
    </row>
    <row r="12" spans="1:12" ht="12.75">
      <c r="A12" s="67"/>
      <c r="B12" s="26" t="s">
        <v>38</v>
      </c>
      <c r="C12" s="37">
        <f>E12</f>
        <v>696</v>
      </c>
      <c r="D12" s="37">
        <v>0</v>
      </c>
      <c r="E12" s="37">
        <v>696</v>
      </c>
      <c r="F12" s="37">
        <f>G12+H12</f>
        <v>635</v>
      </c>
      <c r="G12" s="37">
        <v>350</v>
      </c>
      <c r="H12" s="37">
        <v>285</v>
      </c>
      <c r="I12" s="37">
        <f>D12+G12</f>
        <v>350</v>
      </c>
      <c r="J12" s="59">
        <v>540</v>
      </c>
      <c r="K12" s="59">
        <v>0</v>
      </c>
      <c r="L12" s="62">
        <v>0</v>
      </c>
    </row>
    <row r="13" spans="1:12" ht="12.75">
      <c r="A13" s="67"/>
      <c r="B13" s="26" t="s">
        <v>37</v>
      </c>
      <c r="C13" s="37">
        <f>E13</f>
        <v>139</v>
      </c>
      <c r="D13" s="37">
        <v>0</v>
      </c>
      <c r="E13" s="37">
        <v>139</v>
      </c>
      <c r="F13" s="37">
        <f>G13+H13</f>
        <v>139</v>
      </c>
      <c r="G13" s="37">
        <v>90</v>
      </c>
      <c r="H13" s="37">
        <v>49</v>
      </c>
      <c r="I13" s="37">
        <f>D13+G13</f>
        <v>90</v>
      </c>
      <c r="J13" s="60"/>
      <c r="K13" s="60"/>
      <c r="L13" s="63"/>
    </row>
    <row r="14" spans="1:12" ht="12.75">
      <c r="A14" s="67"/>
      <c r="B14" s="26" t="s">
        <v>36</v>
      </c>
      <c r="C14" s="37">
        <f>E14</f>
        <v>106</v>
      </c>
      <c r="D14" s="37">
        <v>0</v>
      </c>
      <c r="E14" s="37">
        <v>106</v>
      </c>
      <c r="F14" s="37">
        <f>G14+H14</f>
        <v>78</v>
      </c>
      <c r="G14" s="37">
        <v>62</v>
      </c>
      <c r="H14" s="37">
        <v>16</v>
      </c>
      <c r="I14" s="37">
        <f>D14+G14</f>
        <v>62</v>
      </c>
      <c r="J14" s="61"/>
      <c r="K14" s="61"/>
      <c r="L14" s="64"/>
    </row>
    <row r="15" spans="1:12" ht="13.5" thickBot="1">
      <c r="A15" s="68"/>
      <c r="B15" s="30" t="s">
        <v>39</v>
      </c>
      <c r="C15" s="44">
        <f>8513-225</f>
        <v>8288</v>
      </c>
      <c r="D15" s="42">
        <f>D10</f>
        <v>188</v>
      </c>
      <c r="E15" s="18">
        <f aca="true" t="shared" si="0" ref="E15:J15">SUM(E10:E14)</f>
        <v>8100</v>
      </c>
      <c r="F15" s="48">
        <f t="shared" si="0"/>
        <v>7256</v>
      </c>
      <c r="G15" s="18">
        <f t="shared" si="0"/>
        <v>2237</v>
      </c>
      <c r="H15" s="18">
        <f t="shared" si="0"/>
        <v>5019</v>
      </c>
      <c r="I15" s="18">
        <f t="shared" si="0"/>
        <v>2425</v>
      </c>
      <c r="J15" s="47">
        <f t="shared" si="0"/>
        <v>1568</v>
      </c>
      <c r="K15" s="42">
        <v>6</v>
      </c>
      <c r="L15" s="43">
        <v>0</v>
      </c>
    </row>
    <row r="16" spans="1:12" ht="13.5" thickBot="1">
      <c r="A16" s="69"/>
      <c r="B16" s="30" t="s">
        <v>40</v>
      </c>
      <c r="C16" s="44"/>
      <c r="D16" s="42"/>
      <c r="E16" s="18"/>
      <c r="F16" s="48">
        <f aca="true" t="shared" si="1" ref="F16:F21">G16+H16</f>
        <v>6173</v>
      </c>
      <c r="G16" s="18">
        <v>1906</v>
      </c>
      <c r="H16" s="18">
        <v>4267</v>
      </c>
      <c r="I16" s="18">
        <f>D15+G16</f>
        <v>2094</v>
      </c>
      <c r="J16" s="47">
        <f>SUM(J10:J14)</f>
        <v>1568</v>
      </c>
      <c r="K16" s="42">
        <v>6</v>
      </c>
      <c r="L16" s="43">
        <v>0</v>
      </c>
    </row>
    <row r="17" spans="1:12" ht="12.75">
      <c r="A17" s="66">
        <v>41109</v>
      </c>
      <c r="B17" s="28" t="s">
        <v>31</v>
      </c>
      <c r="C17" s="36">
        <f>D17+E17</f>
        <v>7200</v>
      </c>
      <c r="D17" s="36">
        <v>188</v>
      </c>
      <c r="E17" s="36">
        <v>7012</v>
      </c>
      <c r="F17" s="36">
        <f t="shared" si="1"/>
        <v>6160</v>
      </c>
      <c r="G17" s="36">
        <v>1688</v>
      </c>
      <c r="H17" s="36">
        <v>4472</v>
      </c>
      <c r="I17" s="25">
        <f>D17+G17</f>
        <v>1876</v>
      </c>
      <c r="J17" s="70">
        <v>1020</v>
      </c>
      <c r="K17" s="70">
        <v>4</v>
      </c>
      <c r="L17" s="57">
        <v>6</v>
      </c>
    </row>
    <row r="18" spans="1:12" ht="12.75">
      <c r="A18" s="67"/>
      <c r="B18" s="26" t="s">
        <v>32</v>
      </c>
      <c r="C18" s="37">
        <f>E18</f>
        <v>138</v>
      </c>
      <c r="D18" s="37">
        <v>0</v>
      </c>
      <c r="E18" s="37">
        <v>138</v>
      </c>
      <c r="F18" s="37">
        <f t="shared" si="1"/>
        <v>130</v>
      </c>
      <c r="G18" s="37">
        <v>44</v>
      </c>
      <c r="H18" s="37">
        <v>86</v>
      </c>
      <c r="I18" s="37">
        <v>44</v>
      </c>
      <c r="J18" s="71"/>
      <c r="K18" s="71"/>
      <c r="L18" s="58"/>
    </row>
    <row r="19" spans="1:12" ht="12.75">
      <c r="A19" s="67"/>
      <c r="B19" s="26" t="s">
        <v>38</v>
      </c>
      <c r="C19" s="37">
        <f>E19</f>
        <v>699</v>
      </c>
      <c r="D19" s="37">
        <v>0</v>
      </c>
      <c r="E19" s="37">
        <v>699</v>
      </c>
      <c r="F19" s="37">
        <f t="shared" si="1"/>
        <v>636</v>
      </c>
      <c r="G19" s="37">
        <v>349</v>
      </c>
      <c r="H19" s="37">
        <v>287</v>
      </c>
      <c r="I19" s="37">
        <f>D19+G19</f>
        <v>349</v>
      </c>
      <c r="J19" s="59">
        <v>540</v>
      </c>
      <c r="K19" s="59">
        <v>2</v>
      </c>
      <c r="L19" s="62">
        <v>0</v>
      </c>
    </row>
    <row r="20" spans="1:12" ht="12.75">
      <c r="A20" s="67"/>
      <c r="B20" s="26" t="s">
        <v>37</v>
      </c>
      <c r="C20" s="37">
        <f>E20</f>
        <v>139</v>
      </c>
      <c r="D20" s="37">
        <v>0</v>
      </c>
      <c r="E20" s="37">
        <v>139</v>
      </c>
      <c r="F20" s="37">
        <f t="shared" si="1"/>
        <v>139</v>
      </c>
      <c r="G20" s="37">
        <v>90</v>
      </c>
      <c r="H20" s="37">
        <v>49</v>
      </c>
      <c r="I20" s="37">
        <f>D20+G20</f>
        <v>90</v>
      </c>
      <c r="J20" s="60"/>
      <c r="K20" s="60"/>
      <c r="L20" s="63"/>
    </row>
    <row r="21" spans="1:12" ht="12.75">
      <c r="A21" s="67"/>
      <c r="B21" s="26" t="s">
        <v>36</v>
      </c>
      <c r="C21" s="37">
        <f>E21</f>
        <v>107</v>
      </c>
      <c r="D21" s="37">
        <v>0</v>
      </c>
      <c r="E21" s="37">
        <v>107</v>
      </c>
      <c r="F21" s="37">
        <f t="shared" si="1"/>
        <v>78</v>
      </c>
      <c r="G21" s="37">
        <v>62</v>
      </c>
      <c r="H21" s="37">
        <v>16</v>
      </c>
      <c r="I21" s="37">
        <f>D21+G21</f>
        <v>62</v>
      </c>
      <c r="J21" s="61"/>
      <c r="K21" s="61"/>
      <c r="L21" s="64"/>
    </row>
    <row r="22" spans="1:12" ht="13.5" thickBot="1">
      <c r="A22" s="68"/>
      <c r="B22" s="30" t="s">
        <v>39</v>
      </c>
      <c r="C22" s="44">
        <f>8505-222</f>
        <v>8283</v>
      </c>
      <c r="D22" s="42">
        <f>D17</f>
        <v>188</v>
      </c>
      <c r="E22" s="18">
        <f aca="true" t="shared" si="2" ref="E22:J22">SUM(E17:E21)</f>
        <v>8095</v>
      </c>
      <c r="F22" s="48">
        <f t="shared" si="2"/>
        <v>7143</v>
      </c>
      <c r="G22" s="18">
        <f t="shared" si="2"/>
        <v>2233</v>
      </c>
      <c r="H22" s="18">
        <f t="shared" si="2"/>
        <v>4910</v>
      </c>
      <c r="I22" s="18">
        <f t="shared" si="2"/>
        <v>2421</v>
      </c>
      <c r="J22" s="47">
        <f t="shared" si="2"/>
        <v>1560</v>
      </c>
      <c r="K22" s="42">
        <v>6</v>
      </c>
      <c r="L22" s="43">
        <v>6</v>
      </c>
    </row>
    <row r="23" spans="1:12" ht="13.5" thickBot="1">
      <c r="A23" s="69"/>
      <c r="B23" s="30" t="s">
        <v>40</v>
      </c>
      <c r="C23" s="44"/>
      <c r="D23" s="42"/>
      <c r="E23" s="18"/>
      <c r="F23" s="48">
        <f aca="true" t="shared" si="3" ref="F23:F28">G23+H23</f>
        <v>6160</v>
      </c>
      <c r="G23" s="18">
        <v>1910</v>
      </c>
      <c r="H23" s="18">
        <v>4250</v>
      </c>
      <c r="I23" s="18">
        <f>D23+G23</f>
        <v>1910</v>
      </c>
      <c r="J23" s="47">
        <f>SUM(J17:J21)</f>
        <v>1560</v>
      </c>
      <c r="K23" s="42">
        <v>6</v>
      </c>
      <c r="L23" s="43">
        <v>6</v>
      </c>
    </row>
    <row r="24" spans="1:12" ht="12.75">
      <c r="A24" s="66">
        <v>41108</v>
      </c>
      <c r="B24" s="28" t="s">
        <v>31</v>
      </c>
      <c r="C24" s="36">
        <f>D24+E24</f>
        <v>7321</v>
      </c>
      <c r="D24" s="36">
        <v>188</v>
      </c>
      <c r="E24" s="36">
        <v>7133</v>
      </c>
      <c r="F24" s="36">
        <f t="shared" si="3"/>
        <v>5996</v>
      </c>
      <c r="G24" s="36">
        <v>1642</v>
      </c>
      <c r="H24" s="36">
        <v>4354</v>
      </c>
      <c r="I24" s="25">
        <f>D24+G24</f>
        <v>1830</v>
      </c>
      <c r="J24" s="70">
        <v>1017</v>
      </c>
      <c r="K24" s="70">
        <v>5</v>
      </c>
      <c r="L24" s="57">
        <v>4</v>
      </c>
    </row>
    <row r="25" spans="1:12" ht="12.75">
      <c r="A25" s="67"/>
      <c r="B25" s="26" t="s">
        <v>32</v>
      </c>
      <c r="C25" s="37">
        <f>E25</f>
        <v>138</v>
      </c>
      <c r="D25" s="37">
        <v>0</v>
      </c>
      <c r="E25" s="37">
        <v>138</v>
      </c>
      <c r="F25" s="37">
        <f t="shared" si="3"/>
        <v>130</v>
      </c>
      <c r="G25" s="37">
        <v>44</v>
      </c>
      <c r="H25" s="37">
        <v>86</v>
      </c>
      <c r="I25" s="37">
        <v>44</v>
      </c>
      <c r="J25" s="71"/>
      <c r="K25" s="71"/>
      <c r="L25" s="58"/>
    </row>
    <row r="26" spans="1:12" ht="12.75">
      <c r="A26" s="67"/>
      <c r="B26" s="26" t="s">
        <v>38</v>
      </c>
      <c r="C26" s="37">
        <f>E26</f>
        <v>699</v>
      </c>
      <c r="D26" s="37">
        <v>0</v>
      </c>
      <c r="E26" s="37">
        <v>699</v>
      </c>
      <c r="F26" s="37">
        <f t="shared" si="3"/>
        <v>636</v>
      </c>
      <c r="G26" s="37">
        <v>349</v>
      </c>
      <c r="H26" s="37">
        <v>287</v>
      </c>
      <c r="I26" s="37">
        <f>D26+G26</f>
        <v>349</v>
      </c>
      <c r="J26" s="59">
        <v>531</v>
      </c>
      <c r="K26" s="59">
        <v>1</v>
      </c>
      <c r="L26" s="62">
        <v>2</v>
      </c>
    </row>
    <row r="27" spans="1:12" ht="12.75">
      <c r="A27" s="67"/>
      <c r="B27" s="26" t="s">
        <v>37</v>
      </c>
      <c r="C27" s="37">
        <f>E27</f>
        <v>136</v>
      </c>
      <c r="D27" s="37">
        <v>0</v>
      </c>
      <c r="E27" s="37">
        <v>136</v>
      </c>
      <c r="F27" s="37">
        <f t="shared" si="3"/>
        <v>139</v>
      </c>
      <c r="G27" s="37">
        <v>90</v>
      </c>
      <c r="H27" s="37">
        <v>49</v>
      </c>
      <c r="I27" s="37">
        <f>D27+G27</f>
        <v>90</v>
      </c>
      <c r="J27" s="60"/>
      <c r="K27" s="60"/>
      <c r="L27" s="63"/>
    </row>
    <row r="28" spans="1:12" ht="12.75">
      <c r="A28" s="67"/>
      <c r="B28" s="26" t="s">
        <v>36</v>
      </c>
      <c r="C28" s="37">
        <f>E28</f>
        <v>107</v>
      </c>
      <c r="D28" s="37">
        <v>0</v>
      </c>
      <c r="E28" s="37">
        <v>107</v>
      </c>
      <c r="F28" s="37">
        <f t="shared" si="3"/>
        <v>78</v>
      </c>
      <c r="G28" s="37">
        <v>62</v>
      </c>
      <c r="H28" s="37">
        <v>16</v>
      </c>
      <c r="I28" s="37">
        <f>D28+G28</f>
        <v>62</v>
      </c>
      <c r="J28" s="61"/>
      <c r="K28" s="61"/>
      <c r="L28" s="64"/>
    </row>
    <row r="29" spans="1:12" ht="13.5" thickBot="1">
      <c r="A29" s="68"/>
      <c r="B29" s="30" t="s">
        <v>39</v>
      </c>
      <c r="C29" s="44">
        <f>8498-118</f>
        <v>8380</v>
      </c>
      <c r="D29" s="42">
        <f>D24</f>
        <v>188</v>
      </c>
      <c r="E29" s="18">
        <f aca="true" t="shared" si="4" ref="E29:J29">SUM(E24:E28)</f>
        <v>8213</v>
      </c>
      <c r="F29" s="48">
        <f t="shared" si="4"/>
        <v>6979</v>
      </c>
      <c r="G29" s="18">
        <f t="shared" si="4"/>
        <v>2187</v>
      </c>
      <c r="H29" s="18">
        <f t="shared" si="4"/>
        <v>4792</v>
      </c>
      <c r="I29" s="18">
        <f t="shared" si="4"/>
        <v>2375</v>
      </c>
      <c r="J29" s="47">
        <f t="shared" si="4"/>
        <v>1548</v>
      </c>
      <c r="K29" s="42">
        <v>6</v>
      </c>
      <c r="L29" s="43">
        <v>6</v>
      </c>
    </row>
    <row r="30" spans="1:12" ht="13.5" thickBot="1">
      <c r="A30" s="69"/>
      <c r="B30" s="30" t="s">
        <v>40</v>
      </c>
      <c r="C30" s="44">
        <f>8498-118</f>
        <v>8380</v>
      </c>
      <c r="D30" s="42">
        <f>D24</f>
        <v>188</v>
      </c>
      <c r="E30" s="18">
        <f>SUM(E24:E28)</f>
        <v>8213</v>
      </c>
      <c r="F30" s="48">
        <f>G30+H30</f>
        <v>6146</v>
      </c>
      <c r="G30" s="18">
        <v>1912</v>
      </c>
      <c r="H30" s="18">
        <v>4234</v>
      </c>
      <c r="I30" s="18">
        <f>D30+G30</f>
        <v>2100</v>
      </c>
      <c r="J30" s="47">
        <f>SUM(J24:J28)</f>
        <v>1548</v>
      </c>
      <c r="K30" s="42">
        <v>6</v>
      </c>
      <c r="L30" s="43">
        <v>6</v>
      </c>
    </row>
    <row r="31" spans="1:12" ht="12.75">
      <c r="A31" s="66">
        <v>41107</v>
      </c>
      <c r="B31" s="28" t="s">
        <v>31</v>
      </c>
      <c r="C31" s="36">
        <f>D31+E31</f>
        <v>7320</v>
      </c>
      <c r="D31" s="36">
        <v>187</v>
      </c>
      <c r="E31" s="36">
        <v>7133</v>
      </c>
      <c r="F31" s="36">
        <f>G31+H31</f>
        <v>5134</v>
      </c>
      <c r="G31" s="36">
        <v>1362</v>
      </c>
      <c r="H31" s="36">
        <v>3772</v>
      </c>
      <c r="I31" s="25">
        <f>D31+G31</f>
        <v>1549</v>
      </c>
      <c r="J31" s="70">
        <v>1002</v>
      </c>
      <c r="K31" s="70">
        <v>8</v>
      </c>
      <c r="L31" s="57">
        <v>5</v>
      </c>
    </row>
    <row r="32" spans="1:12" ht="12.75">
      <c r="A32" s="67"/>
      <c r="B32" s="26" t="s">
        <v>32</v>
      </c>
      <c r="C32" s="37">
        <f>E32</f>
        <v>138</v>
      </c>
      <c r="D32" s="37">
        <v>0</v>
      </c>
      <c r="E32" s="37">
        <v>138</v>
      </c>
      <c r="F32" s="37">
        <v>130</v>
      </c>
      <c r="G32" s="37">
        <v>44</v>
      </c>
      <c r="H32" s="37">
        <v>86</v>
      </c>
      <c r="I32" s="37">
        <v>44</v>
      </c>
      <c r="J32" s="71"/>
      <c r="K32" s="71"/>
      <c r="L32" s="58"/>
    </row>
    <row r="33" spans="1:12" ht="12.75">
      <c r="A33" s="67"/>
      <c r="B33" s="26" t="s">
        <v>38</v>
      </c>
      <c r="C33" s="37">
        <f>E33</f>
        <v>699</v>
      </c>
      <c r="D33" s="37">
        <v>0</v>
      </c>
      <c r="E33" s="37">
        <v>699</v>
      </c>
      <c r="F33" s="37">
        <f>G33+H33</f>
        <v>635</v>
      </c>
      <c r="G33" s="37">
        <v>348</v>
      </c>
      <c r="H33" s="37">
        <v>287</v>
      </c>
      <c r="I33" s="37">
        <f>D33+G33</f>
        <v>348</v>
      </c>
      <c r="J33" s="59">
        <v>524</v>
      </c>
      <c r="K33" s="59">
        <v>2</v>
      </c>
      <c r="L33" s="62">
        <v>1</v>
      </c>
    </row>
    <row r="34" spans="1:12" ht="12.75">
      <c r="A34" s="67"/>
      <c r="B34" s="26" t="s">
        <v>37</v>
      </c>
      <c r="C34" s="37">
        <f>E34</f>
        <v>136</v>
      </c>
      <c r="D34" s="37">
        <v>0</v>
      </c>
      <c r="E34" s="37">
        <v>136</v>
      </c>
      <c r="F34" s="37">
        <f>G34+H34</f>
        <v>139</v>
      </c>
      <c r="G34" s="37">
        <v>90</v>
      </c>
      <c r="H34" s="37">
        <v>49</v>
      </c>
      <c r="I34" s="37">
        <f>D34+G34</f>
        <v>90</v>
      </c>
      <c r="J34" s="60"/>
      <c r="K34" s="60"/>
      <c r="L34" s="63"/>
    </row>
    <row r="35" spans="1:12" ht="12.75">
      <c r="A35" s="67"/>
      <c r="B35" s="26" t="s">
        <v>36</v>
      </c>
      <c r="C35" s="37">
        <f>E35</f>
        <v>107</v>
      </c>
      <c r="D35" s="37">
        <v>0</v>
      </c>
      <c r="E35" s="37">
        <v>107</v>
      </c>
      <c r="F35" s="37">
        <f>G35+H35</f>
        <v>78</v>
      </c>
      <c r="G35" s="37">
        <v>62</v>
      </c>
      <c r="H35" s="37">
        <v>16</v>
      </c>
      <c r="I35" s="37">
        <f>D35+G35</f>
        <v>62</v>
      </c>
      <c r="J35" s="61"/>
      <c r="K35" s="61"/>
      <c r="L35" s="64"/>
    </row>
    <row r="36" spans="1:12" ht="13.5" thickBot="1">
      <c r="A36" s="69"/>
      <c r="B36" s="30" t="s">
        <v>33</v>
      </c>
      <c r="C36" s="44">
        <f>8482-82</f>
        <v>8400</v>
      </c>
      <c r="D36" s="42">
        <f>D31</f>
        <v>187</v>
      </c>
      <c r="E36" s="18">
        <v>8202</v>
      </c>
      <c r="F36" s="48">
        <f>SUM(F31:F35)</f>
        <v>6116</v>
      </c>
      <c r="G36" s="18">
        <f>SUM(G31:G35)</f>
        <v>1906</v>
      </c>
      <c r="H36" s="18">
        <f>SUM(H31:H35)</f>
        <v>4210</v>
      </c>
      <c r="I36" s="18">
        <f>SUM(I31:I35)</f>
        <v>2093</v>
      </c>
      <c r="J36" s="47">
        <f>SUM(J31:J35)</f>
        <v>1526</v>
      </c>
      <c r="K36" s="42">
        <v>10</v>
      </c>
      <c r="L36" s="43">
        <v>6</v>
      </c>
    </row>
    <row r="37" spans="1:12" ht="12.75">
      <c r="A37" s="66">
        <v>41106</v>
      </c>
      <c r="B37" s="28" t="s">
        <v>31</v>
      </c>
      <c r="C37" s="36">
        <f>D37+E37</f>
        <v>7312</v>
      </c>
      <c r="D37" s="36">
        <v>187</v>
      </c>
      <c r="E37" s="36">
        <v>7125</v>
      </c>
      <c r="F37" s="36">
        <f>G37+H37</f>
        <v>5995</v>
      </c>
      <c r="G37" s="36">
        <v>1673</v>
      </c>
      <c r="H37" s="36">
        <v>4322</v>
      </c>
      <c r="I37" s="25">
        <f>D37+G37</f>
        <v>1860</v>
      </c>
      <c r="J37" s="70">
        <v>969</v>
      </c>
      <c r="K37" s="70">
        <v>7</v>
      </c>
      <c r="L37" s="57">
        <v>8</v>
      </c>
    </row>
    <row r="38" spans="1:12" ht="12.75">
      <c r="A38" s="67"/>
      <c r="B38" s="26" t="s">
        <v>32</v>
      </c>
      <c r="C38" s="37">
        <f>E38</f>
        <v>138</v>
      </c>
      <c r="D38" s="37">
        <v>0</v>
      </c>
      <c r="E38" s="37">
        <v>138</v>
      </c>
      <c r="F38" s="37">
        <v>130</v>
      </c>
      <c r="G38" s="37">
        <v>44</v>
      </c>
      <c r="H38" s="37">
        <v>86</v>
      </c>
      <c r="I38" s="37">
        <v>44</v>
      </c>
      <c r="J38" s="71"/>
      <c r="K38" s="71"/>
      <c r="L38" s="58"/>
    </row>
    <row r="39" spans="1:12" ht="12.75">
      <c r="A39" s="67"/>
      <c r="B39" s="26" t="s">
        <v>38</v>
      </c>
      <c r="C39" s="37">
        <f>E39</f>
        <v>696</v>
      </c>
      <c r="D39" s="37">
        <v>0</v>
      </c>
      <c r="E39" s="37">
        <v>696</v>
      </c>
      <c r="F39" s="37">
        <f>G39+H39</f>
        <v>635</v>
      </c>
      <c r="G39" s="37">
        <v>348</v>
      </c>
      <c r="H39" s="37">
        <v>287</v>
      </c>
      <c r="I39" s="37">
        <f>D39+G39</f>
        <v>348</v>
      </c>
      <c r="J39" s="59">
        <v>524</v>
      </c>
      <c r="K39" s="59">
        <v>1</v>
      </c>
      <c r="L39" s="62">
        <v>2</v>
      </c>
    </row>
    <row r="40" spans="1:12" ht="12.75">
      <c r="A40" s="67"/>
      <c r="B40" s="26" t="s">
        <v>37</v>
      </c>
      <c r="C40" s="37">
        <f>E40</f>
        <v>136</v>
      </c>
      <c r="D40" s="37">
        <v>0</v>
      </c>
      <c r="E40" s="37">
        <v>136</v>
      </c>
      <c r="F40" s="37">
        <f>G40+H40</f>
        <v>139</v>
      </c>
      <c r="G40" s="37">
        <v>90</v>
      </c>
      <c r="H40" s="37">
        <v>49</v>
      </c>
      <c r="I40" s="37">
        <f>D40+G40</f>
        <v>90</v>
      </c>
      <c r="J40" s="60"/>
      <c r="K40" s="60"/>
      <c r="L40" s="63"/>
    </row>
    <row r="41" spans="1:12" ht="12.75">
      <c r="A41" s="67"/>
      <c r="B41" s="26" t="s">
        <v>36</v>
      </c>
      <c r="C41" s="37">
        <f>E41</f>
        <v>107</v>
      </c>
      <c r="D41" s="37">
        <v>0</v>
      </c>
      <c r="E41" s="37">
        <v>107</v>
      </c>
      <c r="F41" s="37">
        <f>G41+H41</f>
        <v>78</v>
      </c>
      <c r="G41" s="37">
        <v>62</v>
      </c>
      <c r="H41" s="37">
        <v>16</v>
      </c>
      <c r="I41" s="37">
        <f>D41+G41</f>
        <v>62</v>
      </c>
      <c r="J41" s="61"/>
      <c r="K41" s="61"/>
      <c r="L41" s="64"/>
    </row>
    <row r="42" spans="1:12" ht="13.5" thickBot="1">
      <c r="A42" s="69"/>
      <c r="B42" s="30" t="s">
        <v>33</v>
      </c>
      <c r="C42" s="44">
        <f>8471-82</f>
        <v>8389</v>
      </c>
      <c r="D42" s="42">
        <f>D37</f>
        <v>187</v>
      </c>
      <c r="E42" s="18">
        <v>8202</v>
      </c>
      <c r="F42" s="48">
        <f>SUM(F37:F41)</f>
        <v>6977</v>
      </c>
      <c r="G42" s="18">
        <f>SUM(G37:G41)</f>
        <v>2217</v>
      </c>
      <c r="H42" s="18">
        <f>SUM(H37:H41)</f>
        <v>4760</v>
      </c>
      <c r="I42" s="18">
        <f>SUM(I37:I41)</f>
        <v>2404</v>
      </c>
      <c r="J42" s="47">
        <f>SUM(J37:J41)</f>
        <v>1493</v>
      </c>
      <c r="K42" s="42">
        <v>8</v>
      </c>
      <c r="L42" s="43">
        <v>10</v>
      </c>
    </row>
    <row r="43" spans="1:12" ht="12.75">
      <c r="A43" s="66">
        <v>41105</v>
      </c>
      <c r="B43" s="28" t="s">
        <v>31</v>
      </c>
      <c r="C43" s="36">
        <f>D43+E43</f>
        <v>7469</v>
      </c>
      <c r="D43" s="36">
        <v>187</v>
      </c>
      <c r="E43" s="36">
        <v>7282</v>
      </c>
      <c r="F43" s="36">
        <f>G43+H43</f>
        <v>5858</v>
      </c>
      <c r="G43" s="36">
        <v>1652</v>
      </c>
      <c r="H43" s="36">
        <v>4206</v>
      </c>
      <c r="I43" s="25">
        <f>D43+G43</f>
        <v>1839</v>
      </c>
      <c r="J43" s="70">
        <v>926</v>
      </c>
      <c r="K43" s="70">
        <v>7</v>
      </c>
      <c r="L43" s="57">
        <v>7</v>
      </c>
    </row>
    <row r="44" spans="1:12" ht="12.75">
      <c r="A44" s="67"/>
      <c r="B44" s="26" t="s">
        <v>32</v>
      </c>
      <c r="C44" s="37">
        <f>E44</f>
        <v>139</v>
      </c>
      <c r="D44" s="37">
        <v>0</v>
      </c>
      <c r="E44" s="37">
        <v>139</v>
      </c>
      <c r="F44" s="37">
        <v>130</v>
      </c>
      <c r="G44" s="37">
        <v>44</v>
      </c>
      <c r="H44" s="37">
        <v>86</v>
      </c>
      <c r="I44" s="37">
        <v>44</v>
      </c>
      <c r="J44" s="71"/>
      <c r="K44" s="71"/>
      <c r="L44" s="58"/>
    </row>
    <row r="45" spans="1:12" ht="12.75">
      <c r="A45" s="67"/>
      <c r="B45" s="26" t="s">
        <v>38</v>
      </c>
      <c r="C45" s="37">
        <f>E45</f>
        <v>696</v>
      </c>
      <c r="D45" s="37">
        <v>0</v>
      </c>
      <c r="E45" s="37">
        <v>696</v>
      </c>
      <c r="F45" s="37">
        <f>G45+H45</f>
        <v>626</v>
      </c>
      <c r="G45" s="37">
        <v>352</v>
      </c>
      <c r="H45" s="37">
        <v>274</v>
      </c>
      <c r="I45" s="37">
        <f>D45+G45</f>
        <v>352</v>
      </c>
      <c r="J45" s="59">
        <v>520</v>
      </c>
      <c r="K45" s="59">
        <v>1</v>
      </c>
      <c r="L45" s="62">
        <v>1</v>
      </c>
    </row>
    <row r="46" spans="1:12" ht="12.75">
      <c r="A46" s="67"/>
      <c r="B46" s="26" t="s">
        <v>37</v>
      </c>
      <c r="C46" s="37">
        <f>E46</f>
        <v>135</v>
      </c>
      <c r="D46" s="37">
        <v>0</v>
      </c>
      <c r="E46" s="37">
        <v>135</v>
      </c>
      <c r="F46" s="37">
        <v>140</v>
      </c>
      <c r="G46" s="37">
        <v>91</v>
      </c>
      <c r="H46" s="37">
        <v>49</v>
      </c>
      <c r="I46" s="37">
        <f>D46+G46</f>
        <v>91</v>
      </c>
      <c r="J46" s="60"/>
      <c r="K46" s="60"/>
      <c r="L46" s="63"/>
    </row>
    <row r="47" spans="1:12" ht="12.75">
      <c r="A47" s="67"/>
      <c r="B47" s="26" t="s">
        <v>36</v>
      </c>
      <c r="C47" s="37">
        <f>E47</f>
        <v>106</v>
      </c>
      <c r="D47" s="37">
        <v>0</v>
      </c>
      <c r="E47" s="37">
        <v>106</v>
      </c>
      <c r="F47" s="37">
        <v>74</v>
      </c>
      <c r="G47" s="37">
        <v>62</v>
      </c>
      <c r="H47" s="37">
        <v>12</v>
      </c>
      <c r="I47" s="37">
        <f>D47+G47</f>
        <v>62</v>
      </c>
      <c r="J47" s="61"/>
      <c r="K47" s="61"/>
      <c r="L47" s="64"/>
    </row>
    <row r="48" spans="1:12" ht="13.5" thickBot="1">
      <c r="A48" s="69"/>
      <c r="B48" s="30" t="s">
        <v>33</v>
      </c>
      <c r="C48" s="44">
        <f>8464-79</f>
        <v>8385</v>
      </c>
      <c r="D48" s="42">
        <f>D43</f>
        <v>187</v>
      </c>
      <c r="E48" s="18">
        <f aca="true" t="shared" si="5" ref="E48:J48">SUM(E43:E47)</f>
        <v>8358</v>
      </c>
      <c r="F48" s="48">
        <f t="shared" si="5"/>
        <v>6828</v>
      </c>
      <c r="G48" s="18">
        <f t="shared" si="5"/>
        <v>2201</v>
      </c>
      <c r="H48" s="18">
        <f t="shared" si="5"/>
        <v>4627</v>
      </c>
      <c r="I48" s="18">
        <f t="shared" si="5"/>
        <v>2388</v>
      </c>
      <c r="J48" s="47">
        <f t="shared" si="5"/>
        <v>1446</v>
      </c>
      <c r="K48" s="42">
        <v>8</v>
      </c>
      <c r="L48" s="43">
        <v>8</v>
      </c>
    </row>
    <row r="49" spans="1:12" ht="12.75">
      <c r="A49" s="66">
        <v>41103</v>
      </c>
      <c r="B49" s="28" t="s">
        <v>31</v>
      </c>
      <c r="C49" s="36">
        <f>D49+E49</f>
        <v>7469</v>
      </c>
      <c r="D49" s="36">
        <v>187</v>
      </c>
      <c r="E49" s="36">
        <v>7282</v>
      </c>
      <c r="F49" s="36">
        <f>G49+H49</f>
        <v>5856</v>
      </c>
      <c r="G49" s="36">
        <v>1652</v>
      </c>
      <c r="H49" s="36">
        <v>4204</v>
      </c>
      <c r="I49" s="25">
        <f>D49+G49</f>
        <v>1839</v>
      </c>
      <c r="J49" s="70">
        <v>863</v>
      </c>
      <c r="K49" s="70">
        <v>11</v>
      </c>
      <c r="L49" s="57">
        <v>4</v>
      </c>
    </row>
    <row r="50" spans="1:12" ht="12.75">
      <c r="A50" s="67"/>
      <c r="B50" s="26" t="s">
        <v>32</v>
      </c>
      <c r="C50" s="37">
        <f>E50</f>
        <v>139</v>
      </c>
      <c r="D50" s="37">
        <v>0</v>
      </c>
      <c r="E50" s="37">
        <v>139</v>
      </c>
      <c r="F50" s="37">
        <v>130</v>
      </c>
      <c r="G50" s="37">
        <v>44</v>
      </c>
      <c r="H50" s="37">
        <v>86</v>
      </c>
      <c r="I50" s="37">
        <v>44</v>
      </c>
      <c r="J50" s="71"/>
      <c r="K50" s="71"/>
      <c r="L50" s="58"/>
    </row>
    <row r="51" spans="1:12" ht="12.75">
      <c r="A51" s="67"/>
      <c r="B51" s="26" t="s">
        <v>38</v>
      </c>
      <c r="C51" s="37">
        <f>E51</f>
        <v>696</v>
      </c>
      <c r="D51" s="37">
        <v>0</v>
      </c>
      <c r="E51" s="37">
        <v>696</v>
      </c>
      <c r="F51" s="37">
        <f>G51+H51</f>
        <v>626</v>
      </c>
      <c r="G51" s="37">
        <v>352</v>
      </c>
      <c r="H51" s="37">
        <v>274</v>
      </c>
      <c r="I51" s="37">
        <f>D51+G51</f>
        <v>352</v>
      </c>
      <c r="J51" s="59">
        <v>520</v>
      </c>
      <c r="K51" s="59">
        <v>0</v>
      </c>
      <c r="L51" s="62">
        <v>0</v>
      </c>
    </row>
    <row r="52" spans="1:12" ht="12.75">
      <c r="A52" s="67"/>
      <c r="B52" s="26" t="s">
        <v>37</v>
      </c>
      <c r="C52" s="37">
        <f>E52</f>
        <v>135</v>
      </c>
      <c r="D52" s="37">
        <v>0</v>
      </c>
      <c r="E52" s="37">
        <v>135</v>
      </c>
      <c r="F52" s="37">
        <v>140</v>
      </c>
      <c r="G52" s="37">
        <v>91</v>
      </c>
      <c r="H52" s="37">
        <v>49</v>
      </c>
      <c r="I52" s="37">
        <f>D52+G52</f>
        <v>91</v>
      </c>
      <c r="J52" s="60"/>
      <c r="K52" s="60"/>
      <c r="L52" s="63"/>
    </row>
    <row r="53" spans="1:12" ht="12.75">
      <c r="A53" s="67"/>
      <c r="B53" s="26" t="s">
        <v>36</v>
      </c>
      <c r="C53" s="37">
        <f>E53</f>
        <v>106</v>
      </c>
      <c r="D53" s="37">
        <v>0</v>
      </c>
      <c r="E53" s="37">
        <v>106</v>
      </c>
      <c r="F53" s="37">
        <v>74</v>
      </c>
      <c r="G53" s="37">
        <v>62</v>
      </c>
      <c r="H53" s="37">
        <v>12</v>
      </c>
      <c r="I53" s="37">
        <f>D53+G53</f>
        <v>62</v>
      </c>
      <c r="J53" s="61"/>
      <c r="K53" s="61"/>
      <c r="L53" s="64"/>
    </row>
    <row r="54" spans="1:12" ht="13.5" thickBot="1">
      <c r="A54" s="69"/>
      <c r="B54" s="30" t="s">
        <v>33</v>
      </c>
      <c r="C54" s="44">
        <f>8464-79</f>
        <v>8385</v>
      </c>
      <c r="D54" s="42">
        <f>D49</f>
        <v>187</v>
      </c>
      <c r="E54" s="18">
        <f aca="true" t="shared" si="6" ref="E54:J54">SUM(E49:E53)</f>
        <v>8358</v>
      </c>
      <c r="F54" s="48">
        <f t="shared" si="6"/>
        <v>6826</v>
      </c>
      <c r="G54" s="18">
        <f t="shared" si="6"/>
        <v>2201</v>
      </c>
      <c r="H54" s="18">
        <f t="shared" si="6"/>
        <v>4625</v>
      </c>
      <c r="I54" s="18">
        <f t="shared" si="6"/>
        <v>2388</v>
      </c>
      <c r="J54" s="47">
        <f t="shared" si="6"/>
        <v>1383</v>
      </c>
      <c r="K54" s="42">
        <v>11</v>
      </c>
      <c r="L54" s="43">
        <v>4</v>
      </c>
    </row>
    <row r="55" spans="1:12" ht="12.75">
      <c r="A55" s="66">
        <v>41102</v>
      </c>
      <c r="B55" s="28" t="s">
        <v>31</v>
      </c>
      <c r="C55" s="36">
        <f>D55+E55</f>
        <v>7265</v>
      </c>
      <c r="D55" s="36">
        <v>187</v>
      </c>
      <c r="E55" s="36">
        <v>7078</v>
      </c>
      <c r="F55" s="36">
        <f>G55+H55</f>
        <v>5769</v>
      </c>
      <c r="G55" s="36">
        <v>1654</v>
      </c>
      <c r="H55" s="36">
        <v>4115</v>
      </c>
      <c r="I55" s="25">
        <f>D55+G55</f>
        <v>1841</v>
      </c>
      <c r="J55" s="70">
        <v>833</v>
      </c>
      <c r="K55" s="70">
        <v>7</v>
      </c>
      <c r="L55" s="57">
        <v>7</v>
      </c>
    </row>
    <row r="56" spans="1:12" ht="12.75">
      <c r="A56" s="67"/>
      <c r="B56" s="26" t="s">
        <v>32</v>
      </c>
      <c r="C56" s="37">
        <f>E56</f>
        <v>139</v>
      </c>
      <c r="D56" s="37">
        <v>0</v>
      </c>
      <c r="E56" s="37">
        <v>139</v>
      </c>
      <c r="F56" s="37">
        <v>130</v>
      </c>
      <c r="G56" s="37">
        <v>44</v>
      </c>
      <c r="H56" s="37">
        <v>86</v>
      </c>
      <c r="I56" s="37">
        <v>44</v>
      </c>
      <c r="J56" s="71"/>
      <c r="K56" s="71"/>
      <c r="L56" s="58"/>
    </row>
    <row r="57" spans="1:12" ht="12.75">
      <c r="A57" s="67"/>
      <c r="B57" s="26" t="s">
        <v>38</v>
      </c>
      <c r="C57" s="37">
        <f>E57</f>
        <v>696</v>
      </c>
      <c r="D57" s="37">
        <v>0</v>
      </c>
      <c r="E57" s="37">
        <v>696</v>
      </c>
      <c r="F57" s="37">
        <f>G57+H57</f>
        <v>626</v>
      </c>
      <c r="G57" s="37">
        <v>352</v>
      </c>
      <c r="H57" s="37">
        <v>274</v>
      </c>
      <c r="I57" s="37">
        <f>D57+G57</f>
        <v>352</v>
      </c>
      <c r="J57" s="59">
        <v>520</v>
      </c>
      <c r="K57" s="59">
        <v>2</v>
      </c>
      <c r="L57" s="62">
        <v>0</v>
      </c>
    </row>
    <row r="58" spans="1:12" ht="12.75">
      <c r="A58" s="67"/>
      <c r="B58" s="26" t="s">
        <v>37</v>
      </c>
      <c r="C58" s="37">
        <f>E58</f>
        <v>135</v>
      </c>
      <c r="D58" s="37">
        <v>0</v>
      </c>
      <c r="E58" s="37">
        <v>135</v>
      </c>
      <c r="F58" s="37">
        <v>140</v>
      </c>
      <c r="G58" s="37">
        <v>91</v>
      </c>
      <c r="H58" s="37">
        <v>49</v>
      </c>
      <c r="I58" s="37">
        <f>D58+G58</f>
        <v>91</v>
      </c>
      <c r="J58" s="60"/>
      <c r="K58" s="60"/>
      <c r="L58" s="63"/>
    </row>
    <row r="59" spans="1:12" ht="12.75">
      <c r="A59" s="67"/>
      <c r="B59" s="26" t="s">
        <v>36</v>
      </c>
      <c r="C59" s="37">
        <f>E59</f>
        <v>106</v>
      </c>
      <c r="D59" s="37">
        <v>0</v>
      </c>
      <c r="E59" s="37">
        <v>106</v>
      </c>
      <c r="F59" s="37">
        <v>74</v>
      </c>
      <c r="G59" s="37">
        <v>62</v>
      </c>
      <c r="H59" s="37">
        <v>12</v>
      </c>
      <c r="I59" s="37">
        <f>D59+G59</f>
        <v>62</v>
      </c>
      <c r="J59" s="61"/>
      <c r="K59" s="61"/>
      <c r="L59" s="64"/>
    </row>
    <row r="60" spans="1:12" ht="13.5" thickBot="1">
      <c r="A60" s="69"/>
      <c r="B60" s="30" t="s">
        <v>33</v>
      </c>
      <c r="C60" s="44">
        <f>8454-113</f>
        <v>8341</v>
      </c>
      <c r="D60" s="42">
        <f>D55</f>
        <v>187</v>
      </c>
      <c r="E60" s="18">
        <f aca="true" t="shared" si="7" ref="E60:J60">SUM(E55:E59)</f>
        <v>8154</v>
      </c>
      <c r="F60" s="48">
        <f t="shared" si="7"/>
        <v>6739</v>
      </c>
      <c r="G60" s="18">
        <f t="shared" si="7"/>
        <v>2203</v>
      </c>
      <c r="H60" s="18">
        <f t="shared" si="7"/>
        <v>4536</v>
      </c>
      <c r="I60" s="18">
        <f t="shared" si="7"/>
        <v>2390</v>
      </c>
      <c r="J60" s="47">
        <f t="shared" si="7"/>
        <v>1353</v>
      </c>
      <c r="K60" s="42">
        <v>9</v>
      </c>
      <c r="L60" s="43">
        <v>8</v>
      </c>
    </row>
    <row r="61" spans="1:12" ht="12.75">
      <c r="A61" s="66">
        <v>41101</v>
      </c>
      <c r="B61" s="28" t="s">
        <v>31</v>
      </c>
      <c r="C61" s="36">
        <f>D61+E61</f>
        <v>7277</v>
      </c>
      <c r="D61" s="36">
        <v>185</v>
      </c>
      <c r="E61" s="36">
        <v>7092</v>
      </c>
      <c r="F61" s="36">
        <f>G61+H61</f>
        <v>5750</v>
      </c>
      <c r="G61" s="36">
        <v>1652</v>
      </c>
      <c r="H61" s="36">
        <v>4098</v>
      </c>
      <c r="I61" s="25">
        <f>D61+G61</f>
        <v>1837</v>
      </c>
      <c r="J61" s="70">
        <v>803</v>
      </c>
      <c r="K61" s="70">
        <v>7</v>
      </c>
      <c r="L61" s="57">
        <v>8</v>
      </c>
    </row>
    <row r="62" spans="1:12" ht="12.75">
      <c r="A62" s="67"/>
      <c r="B62" s="26" t="s">
        <v>32</v>
      </c>
      <c r="C62" s="37">
        <f>E62</f>
        <v>138</v>
      </c>
      <c r="D62" s="37">
        <v>0</v>
      </c>
      <c r="E62" s="37">
        <v>138</v>
      </c>
      <c r="F62" s="37">
        <v>130</v>
      </c>
      <c r="G62" s="37">
        <v>44</v>
      </c>
      <c r="H62" s="37">
        <v>86</v>
      </c>
      <c r="I62" s="37">
        <v>44</v>
      </c>
      <c r="J62" s="71"/>
      <c r="K62" s="71"/>
      <c r="L62" s="58"/>
    </row>
    <row r="63" spans="1:12" ht="12.75">
      <c r="A63" s="67"/>
      <c r="B63" s="26" t="s">
        <v>38</v>
      </c>
      <c r="C63" s="37">
        <f>E63</f>
        <v>696</v>
      </c>
      <c r="D63" s="37">
        <v>0</v>
      </c>
      <c r="E63" s="37">
        <v>696</v>
      </c>
      <c r="F63" s="49">
        <v>543</v>
      </c>
      <c r="G63" s="49">
        <v>321</v>
      </c>
      <c r="H63" s="49">
        <v>255</v>
      </c>
      <c r="I63" s="49">
        <v>307</v>
      </c>
      <c r="J63" s="59">
        <v>486</v>
      </c>
      <c r="K63" s="59">
        <v>2</v>
      </c>
      <c r="L63" s="62">
        <v>1</v>
      </c>
    </row>
    <row r="64" spans="1:12" ht="12.75">
      <c r="A64" s="67"/>
      <c r="B64" s="26" t="s">
        <v>37</v>
      </c>
      <c r="C64" s="37">
        <f>E64</f>
        <v>135</v>
      </c>
      <c r="D64" s="37">
        <v>0</v>
      </c>
      <c r="E64" s="37">
        <v>135</v>
      </c>
      <c r="F64" s="49">
        <v>133</v>
      </c>
      <c r="G64" s="49">
        <v>91</v>
      </c>
      <c r="H64" s="49">
        <v>49</v>
      </c>
      <c r="I64" s="49">
        <v>85</v>
      </c>
      <c r="J64" s="60"/>
      <c r="K64" s="60"/>
      <c r="L64" s="63"/>
    </row>
    <row r="65" spans="1:12" ht="12.75">
      <c r="A65" s="67"/>
      <c r="B65" s="26" t="s">
        <v>36</v>
      </c>
      <c r="C65" s="37">
        <f>E65</f>
        <v>106</v>
      </c>
      <c r="D65" s="37">
        <v>0</v>
      </c>
      <c r="E65" s="37">
        <v>106</v>
      </c>
      <c r="F65" s="49">
        <v>74</v>
      </c>
      <c r="G65" s="49">
        <v>62</v>
      </c>
      <c r="H65" s="49">
        <v>12</v>
      </c>
      <c r="I65" s="49">
        <v>62</v>
      </c>
      <c r="J65" s="61"/>
      <c r="K65" s="61"/>
      <c r="L65" s="64"/>
    </row>
    <row r="66" spans="1:12" ht="13.5" thickBot="1">
      <c r="A66" s="69"/>
      <c r="B66" s="30" t="s">
        <v>33</v>
      </c>
      <c r="C66" s="44">
        <f>8427-75</f>
        <v>8352</v>
      </c>
      <c r="D66" s="42">
        <f>D61</f>
        <v>185</v>
      </c>
      <c r="E66" s="18">
        <f aca="true" t="shared" si="8" ref="E66:J66">SUM(E61:E65)</f>
        <v>8167</v>
      </c>
      <c r="F66" s="48">
        <f t="shared" si="8"/>
        <v>6630</v>
      </c>
      <c r="G66" s="18">
        <f t="shared" si="8"/>
        <v>2170</v>
      </c>
      <c r="H66" s="18">
        <f t="shared" si="8"/>
        <v>4500</v>
      </c>
      <c r="I66" s="18">
        <f t="shared" si="8"/>
        <v>2335</v>
      </c>
      <c r="J66" s="47">
        <f t="shared" si="8"/>
        <v>1289</v>
      </c>
      <c r="K66" s="42">
        <v>9</v>
      </c>
      <c r="L66" s="43">
        <v>9</v>
      </c>
    </row>
    <row r="67" spans="1:12" ht="12.75">
      <c r="A67" s="66">
        <v>41100</v>
      </c>
      <c r="B67" s="28" t="s">
        <v>31</v>
      </c>
      <c r="C67" s="36">
        <f>D67+E67</f>
        <v>7277</v>
      </c>
      <c r="D67" s="36">
        <v>185</v>
      </c>
      <c r="E67" s="36">
        <v>7092</v>
      </c>
      <c r="F67" s="36">
        <f>G67+H67</f>
        <v>5728</v>
      </c>
      <c r="G67" s="36">
        <v>1651</v>
      </c>
      <c r="H67" s="36">
        <v>4077</v>
      </c>
      <c r="I67" s="25">
        <f>D67+G67</f>
        <v>1836</v>
      </c>
      <c r="J67" s="70">
        <v>798</v>
      </c>
      <c r="K67" s="70">
        <v>7</v>
      </c>
      <c r="L67" s="57">
        <v>8</v>
      </c>
    </row>
    <row r="68" spans="1:12" ht="12.75">
      <c r="A68" s="67"/>
      <c r="B68" s="26" t="s">
        <v>32</v>
      </c>
      <c r="C68" s="37">
        <f>E68</f>
        <v>138</v>
      </c>
      <c r="D68" s="37">
        <v>0</v>
      </c>
      <c r="E68" s="37">
        <v>138</v>
      </c>
      <c r="F68" s="37">
        <v>130</v>
      </c>
      <c r="G68" s="37">
        <v>44</v>
      </c>
      <c r="H68" s="37">
        <v>86</v>
      </c>
      <c r="I68" s="37">
        <v>44</v>
      </c>
      <c r="J68" s="71"/>
      <c r="K68" s="71"/>
      <c r="L68" s="58"/>
    </row>
    <row r="69" spans="1:12" ht="12.75">
      <c r="A69" s="67"/>
      <c r="B69" s="26" t="s">
        <v>38</v>
      </c>
      <c r="C69" s="37">
        <f>E69</f>
        <v>696</v>
      </c>
      <c r="D69" s="37">
        <v>0</v>
      </c>
      <c r="E69" s="37">
        <v>696</v>
      </c>
      <c r="F69" s="37">
        <v>543</v>
      </c>
      <c r="G69" s="37">
        <v>321</v>
      </c>
      <c r="H69" s="37">
        <v>255</v>
      </c>
      <c r="I69" s="37">
        <v>307</v>
      </c>
      <c r="J69" s="59">
        <v>486</v>
      </c>
      <c r="K69" s="59">
        <v>2</v>
      </c>
      <c r="L69" s="62">
        <v>1</v>
      </c>
    </row>
    <row r="70" spans="1:12" ht="12.75">
      <c r="A70" s="67"/>
      <c r="B70" s="26" t="s">
        <v>37</v>
      </c>
      <c r="C70" s="37">
        <f>E70</f>
        <v>135</v>
      </c>
      <c r="D70" s="37">
        <v>0</v>
      </c>
      <c r="E70" s="37">
        <v>135</v>
      </c>
      <c r="F70" s="37">
        <v>133</v>
      </c>
      <c r="G70" s="37">
        <v>91</v>
      </c>
      <c r="H70" s="37">
        <v>49</v>
      </c>
      <c r="I70" s="37">
        <v>85</v>
      </c>
      <c r="J70" s="60"/>
      <c r="K70" s="60"/>
      <c r="L70" s="63"/>
    </row>
    <row r="71" spans="1:12" ht="12.75">
      <c r="A71" s="67"/>
      <c r="B71" s="26" t="s">
        <v>36</v>
      </c>
      <c r="C71" s="37">
        <f>E71</f>
        <v>106</v>
      </c>
      <c r="D71" s="37">
        <v>0</v>
      </c>
      <c r="E71" s="37">
        <v>106</v>
      </c>
      <c r="F71" s="37">
        <v>74</v>
      </c>
      <c r="G71" s="37">
        <v>62</v>
      </c>
      <c r="H71" s="37">
        <v>12</v>
      </c>
      <c r="I71" s="37">
        <v>62</v>
      </c>
      <c r="J71" s="61"/>
      <c r="K71" s="61"/>
      <c r="L71" s="64"/>
    </row>
    <row r="72" spans="1:12" ht="14.25" customHeight="1" thickBot="1">
      <c r="A72" s="69"/>
      <c r="B72" s="30" t="s">
        <v>33</v>
      </c>
      <c r="C72" s="42">
        <v>8352</v>
      </c>
      <c r="D72" s="42">
        <f>D67</f>
        <v>185</v>
      </c>
      <c r="E72" s="18">
        <f aca="true" t="shared" si="9" ref="E72:J72">SUM(E67:E71)</f>
        <v>8167</v>
      </c>
      <c r="F72" s="42">
        <f t="shared" si="9"/>
        <v>6608</v>
      </c>
      <c r="G72" s="18">
        <f t="shared" si="9"/>
        <v>2169</v>
      </c>
      <c r="H72" s="18">
        <f t="shared" si="9"/>
        <v>4479</v>
      </c>
      <c r="I72" s="18">
        <f t="shared" si="9"/>
        <v>2334</v>
      </c>
      <c r="J72" s="18">
        <f t="shared" si="9"/>
        <v>1284</v>
      </c>
      <c r="K72" s="42">
        <v>9</v>
      </c>
      <c r="L72" s="43">
        <v>9</v>
      </c>
    </row>
    <row r="73" spans="1:12" ht="12.75">
      <c r="A73" s="66">
        <v>41099</v>
      </c>
      <c r="B73" s="28" t="s">
        <v>31</v>
      </c>
      <c r="C73" s="36">
        <f>D73+E73</f>
        <v>7107</v>
      </c>
      <c r="D73" s="36">
        <v>178</v>
      </c>
      <c r="E73" s="36">
        <v>6929</v>
      </c>
      <c r="F73" s="36">
        <f>G73+H73</f>
        <v>5594</v>
      </c>
      <c r="G73" s="36">
        <v>1645</v>
      </c>
      <c r="H73" s="36">
        <v>3949</v>
      </c>
      <c r="I73" s="25">
        <f>D73+G73</f>
        <v>1823</v>
      </c>
      <c r="J73" s="70">
        <v>786</v>
      </c>
      <c r="K73" s="70">
        <v>7</v>
      </c>
      <c r="L73" s="57">
        <v>7</v>
      </c>
    </row>
    <row r="74" spans="1:12" ht="12.75">
      <c r="A74" s="67"/>
      <c r="B74" s="26" t="s">
        <v>32</v>
      </c>
      <c r="C74" s="37">
        <f>E74</f>
        <v>137</v>
      </c>
      <c r="D74" s="37">
        <v>0</v>
      </c>
      <c r="E74" s="37">
        <v>137</v>
      </c>
      <c r="F74" s="37">
        <v>130</v>
      </c>
      <c r="G74" s="37">
        <v>44</v>
      </c>
      <c r="H74" s="37">
        <v>86</v>
      </c>
      <c r="I74" s="37">
        <v>44</v>
      </c>
      <c r="J74" s="71"/>
      <c r="K74" s="71"/>
      <c r="L74" s="58"/>
    </row>
    <row r="75" spans="1:12" ht="12.75">
      <c r="A75" s="67"/>
      <c r="B75" s="26" t="s">
        <v>38</v>
      </c>
      <c r="C75" s="27">
        <f>E75</f>
        <v>696</v>
      </c>
      <c r="D75" s="27">
        <v>0</v>
      </c>
      <c r="E75" s="37">
        <v>696</v>
      </c>
      <c r="F75" s="37">
        <v>543</v>
      </c>
      <c r="G75" s="37">
        <v>321</v>
      </c>
      <c r="H75" s="37">
        <v>255</v>
      </c>
      <c r="I75" s="37">
        <v>307</v>
      </c>
      <c r="J75" s="59">
        <v>486</v>
      </c>
      <c r="K75" s="59">
        <v>2</v>
      </c>
      <c r="L75" s="62">
        <v>2</v>
      </c>
    </row>
    <row r="76" spans="1:12" ht="12.75">
      <c r="A76" s="67"/>
      <c r="B76" s="26" t="s">
        <v>37</v>
      </c>
      <c r="C76" s="27">
        <f>E76</f>
        <v>135</v>
      </c>
      <c r="D76" s="27">
        <v>0</v>
      </c>
      <c r="E76" s="37">
        <v>135</v>
      </c>
      <c r="F76" s="37">
        <v>133</v>
      </c>
      <c r="G76" s="37">
        <v>91</v>
      </c>
      <c r="H76" s="37">
        <v>49</v>
      </c>
      <c r="I76" s="37">
        <v>85</v>
      </c>
      <c r="J76" s="60"/>
      <c r="K76" s="60"/>
      <c r="L76" s="63"/>
    </row>
    <row r="77" spans="1:12" ht="12.75">
      <c r="A77" s="67"/>
      <c r="B77" s="26" t="s">
        <v>36</v>
      </c>
      <c r="C77" s="27">
        <f>E77</f>
        <v>106</v>
      </c>
      <c r="D77" s="27">
        <v>0</v>
      </c>
      <c r="E77" s="37">
        <v>106</v>
      </c>
      <c r="F77" s="37">
        <v>74</v>
      </c>
      <c r="G77" s="37">
        <v>62</v>
      </c>
      <c r="H77" s="37">
        <v>12</v>
      </c>
      <c r="I77" s="37">
        <v>62</v>
      </c>
      <c r="J77" s="61"/>
      <c r="K77" s="61"/>
      <c r="L77" s="64"/>
    </row>
    <row r="78" spans="1:12" ht="13.5" thickBot="1">
      <c r="A78" s="69"/>
      <c r="B78" s="30" t="s">
        <v>33</v>
      </c>
      <c r="C78" s="31">
        <f>SUM(C73:C77)</f>
        <v>8181</v>
      </c>
      <c r="D78" s="31">
        <v>174</v>
      </c>
      <c r="E78" s="18">
        <f aca="true" t="shared" si="10" ref="E78:J78">SUM(E73:E77)</f>
        <v>8003</v>
      </c>
      <c r="F78" s="31">
        <f t="shared" si="10"/>
        <v>6474</v>
      </c>
      <c r="G78" s="18">
        <f t="shared" si="10"/>
        <v>2163</v>
      </c>
      <c r="H78" s="18">
        <f t="shared" si="10"/>
        <v>4351</v>
      </c>
      <c r="I78" s="18">
        <f t="shared" si="10"/>
        <v>2321</v>
      </c>
      <c r="J78" s="18">
        <f t="shared" si="10"/>
        <v>1272</v>
      </c>
      <c r="K78" s="31">
        <v>9</v>
      </c>
      <c r="L78" s="32">
        <v>9</v>
      </c>
    </row>
    <row r="79" spans="1:12" ht="12.75">
      <c r="A79" s="66">
        <v>41098</v>
      </c>
      <c r="B79" s="28" t="s">
        <v>31</v>
      </c>
      <c r="C79" s="36">
        <f>D79+E79</f>
        <v>7037</v>
      </c>
      <c r="D79" s="36">
        <v>178</v>
      </c>
      <c r="E79" s="36">
        <v>6859</v>
      </c>
      <c r="F79" s="36">
        <f>G79+H79</f>
        <v>5535</v>
      </c>
      <c r="G79" s="36">
        <v>1638</v>
      </c>
      <c r="H79" s="36">
        <v>3897</v>
      </c>
      <c r="I79" s="25">
        <f>D79+G79</f>
        <v>1816</v>
      </c>
      <c r="J79" s="70">
        <v>775</v>
      </c>
      <c r="K79" s="70">
        <v>7</v>
      </c>
      <c r="L79" s="57">
        <v>7</v>
      </c>
    </row>
    <row r="80" spans="1:12" ht="12.75">
      <c r="A80" s="67"/>
      <c r="B80" s="26" t="s">
        <v>32</v>
      </c>
      <c r="C80" s="37">
        <f>E80</f>
        <v>137</v>
      </c>
      <c r="D80" s="37">
        <v>0</v>
      </c>
      <c r="E80" s="37">
        <v>137</v>
      </c>
      <c r="F80" s="37">
        <v>130</v>
      </c>
      <c r="G80" s="37">
        <v>44</v>
      </c>
      <c r="H80" s="37">
        <v>86</v>
      </c>
      <c r="I80" s="37">
        <v>44</v>
      </c>
      <c r="J80" s="71"/>
      <c r="K80" s="71"/>
      <c r="L80" s="58"/>
    </row>
    <row r="81" spans="1:12" ht="12.75">
      <c r="A81" s="67"/>
      <c r="B81" s="26" t="s">
        <v>38</v>
      </c>
      <c r="C81" s="27">
        <f>E81</f>
        <v>667</v>
      </c>
      <c r="D81" s="27">
        <v>0</v>
      </c>
      <c r="E81" s="27">
        <v>667</v>
      </c>
      <c r="F81" s="27">
        <v>543</v>
      </c>
      <c r="G81" s="37">
        <v>321</v>
      </c>
      <c r="H81" s="37">
        <v>236</v>
      </c>
      <c r="I81" s="37">
        <v>307</v>
      </c>
      <c r="J81" s="59">
        <v>483</v>
      </c>
      <c r="K81" s="59">
        <v>2</v>
      </c>
      <c r="L81" s="62">
        <v>2</v>
      </c>
    </row>
    <row r="82" spans="1:12" ht="12.75">
      <c r="A82" s="67"/>
      <c r="B82" s="26" t="s">
        <v>37</v>
      </c>
      <c r="C82" s="27">
        <f>E82</f>
        <v>135</v>
      </c>
      <c r="D82" s="27">
        <v>0</v>
      </c>
      <c r="E82" s="27">
        <v>135</v>
      </c>
      <c r="F82" s="27">
        <v>133</v>
      </c>
      <c r="G82" s="37">
        <v>91</v>
      </c>
      <c r="H82" s="37">
        <v>48</v>
      </c>
      <c r="I82" s="37">
        <v>85</v>
      </c>
      <c r="J82" s="60"/>
      <c r="K82" s="60"/>
      <c r="L82" s="63"/>
    </row>
    <row r="83" spans="1:12" ht="12.75">
      <c r="A83" s="67"/>
      <c r="B83" s="26" t="s">
        <v>36</v>
      </c>
      <c r="C83" s="27">
        <f>E83</f>
        <v>106</v>
      </c>
      <c r="D83" s="27">
        <v>0</v>
      </c>
      <c r="E83" s="27">
        <v>106</v>
      </c>
      <c r="F83" s="27">
        <v>74</v>
      </c>
      <c r="G83" s="37">
        <v>62</v>
      </c>
      <c r="H83" s="37">
        <v>12</v>
      </c>
      <c r="I83" s="37">
        <v>62</v>
      </c>
      <c r="J83" s="61"/>
      <c r="K83" s="61"/>
      <c r="L83" s="64"/>
    </row>
    <row r="84" spans="1:12" ht="13.5" thickBot="1">
      <c r="A84" s="69"/>
      <c r="B84" s="30" t="s">
        <v>33</v>
      </c>
      <c r="C84" s="31">
        <f>SUM(C79:C83)</f>
        <v>8082</v>
      </c>
      <c r="D84" s="31">
        <v>174</v>
      </c>
      <c r="E84" s="18">
        <f aca="true" t="shared" si="11" ref="E84:J84">SUM(E79:E83)</f>
        <v>7904</v>
      </c>
      <c r="F84" s="31">
        <f t="shared" si="11"/>
        <v>6415</v>
      </c>
      <c r="G84" s="18">
        <f t="shared" si="11"/>
        <v>2156</v>
      </c>
      <c r="H84" s="18">
        <f t="shared" si="11"/>
        <v>4279</v>
      </c>
      <c r="I84" s="18">
        <f t="shared" si="11"/>
        <v>2314</v>
      </c>
      <c r="J84" s="18">
        <f t="shared" si="11"/>
        <v>1258</v>
      </c>
      <c r="K84" s="31">
        <v>9</v>
      </c>
      <c r="L84" s="32">
        <v>9</v>
      </c>
    </row>
    <row r="85" spans="1:12" ht="12.75">
      <c r="A85" s="66">
        <v>41097</v>
      </c>
      <c r="B85" s="39" t="s">
        <v>31</v>
      </c>
      <c r="C85" s="36">
        <f>D85+E85</f>
        <v>7020</v>
      </c>
      <c r="D85" s="36">
        <v>174</v>
      </c>
      <c r="E85" s="36">
        <v>6846</v>
      </c>
      <c r="F85" s="36">
        <f>G85+H85</f>
        <v>5214</v>
      </c>
      <c r="G85" s="36">
        <v>1568</v>
      </c>
      <c r="H85" s="36">
        <v>3646</v>
      </c>
      <c r="I85" s="25">
        <f>D85+G85</f>
        <v>1742</v>
      </c>
      <c r="J85" s="70">
        <v>750</v>
      </c>
      <c r="K85" s="70">
        <v>0</v>
      </c>
      <c r="L85" s="57">
        <v>0</v>
      </c>
    </row>
    <row r="86" spans="1:12" ht="12.75">
      <c r="A86" s="67"/>
      <c r="B86" s="40" t="s">
        <v>32</v>
      </c>
      <c r="C86" s="37">
        <f>E86</f>
        <v>137</v>
      </c>
      <c r="D86" s="37">
        <v>0</v>
      </c>
      <c r="E86" s="37">
        <v>137</v>
      </c>
      <c r="F86" s="37">
        <v>130</v>
      </c>
      <c r="G86" s="37">
        <v>44</v>
      </c>
      <c r="H86" s="37">
        <v>86</v>
      </c>
      <c r="I86" s="37">
        <v>44</v>
      </c>
      <c r="J86" s="71"/>
      <c r="K86" s="71"/>
      <c r="L86" s="58"/>
    </row>
    <row r="87" spans="1:12" ht="12.75">
      <c r="A87" s="67"/>
      <c r="B87" s="40" t="s">
        <v>38</v>
      </c>
      <c r="C87" s="37">
        <f>E87</f>
        <v>642</v>
      </c>
      <c r="D87" s="37">
        <v>0</v>
      </c>
      <c r="E87" s="37">
        <v>642</v>
      </c>
      <c r="F87" s="37">
        <v>543</v>
      </c>
      <c r="G87" s="37">
        <v>307</v>
      </c>
      <c r="H87" s="37">
        <v>236</v>
      </c>
      <c r="I87" s="37">
        <v>307</v>
      </c>
      <c r="J87" s="59">
        <v>465</v>
      </c>
      <c r="K87" s="59">
        <v>0</v>
      </c>
      <c r="L87" s="62">
        <v>0</v>
      </c>
    </row>
    <row r="88" spans="1:12" ht="12.75">
      <c r="A88" s="67"/>
      <c r="B88" s="40" t="s">
        <v>37</v>
      </c>
      <c r="C88" s="37">
        <f>E88</f>
        <v>135</v>
      </c>
      <c r="D88" s="37">
        <v>0</v>
      </c>
      <c r="E88" s="37">
        <v>135</v>
      </c>
      <c r="F88" s="37">
        <v>133</v>
      </c>
      <c r="G88" s="37">
        <v>85</v>
      </c>
      <c r="H88" s="37">
        <v>48</v>
      </c>
      <c r="I88" s="37">
        <v>85</v>
      </c>
      <c r="J88" s="60"/>
      <c r="K88" s="60"/>
      <c r="L88" s="63"/>
    </row>
    <row r="89" spans="1:12" ht="12.75">
      <c r="A89" s="67"/>
      <c r="B89" s="40" t="s">
        <v>36</v>
      </c>
      <c r="C89" s="37">
        <f>E89</f>
        <v>106</v>
      </c>
      <c r="D89" s="37">
        <v>0</v>
      </c>
      <c r="E89" s="37">
        <v>106</v>
      </c>
      <c r="F89" s="37">
        <v>74</v>
      </c>
      <c r="G89" s="37">
        <v>62</v>
      </c>
      <c r="H89" s="37">
        <v>12</v>
      </c>
      <c r="I89" s="37">
        <v>62</v>
      </c>
      <c r="J89" s="61"/>
      <c r="K89" s="61"/>
      <c r="L89" s="64"/>
    </row>
    <row r="90" spans="1:12" ht="13.5" thickBot="1">
      <c r="A90" s="69"/>
      <c r="B90" s="41" t="s">
        <v>33</v>
      </c>
      <c r="C90" s="42">
        <f>SUM(C85:C89)</f>
        <v>8040</v>
      </c>
      <c r="D90" s="42">
        <v>174</v>
      </c>
      <c r="E90" s="18">
        <f aca="true" t="shared" si="12" ref="E90:J90">SUM(E85:E89)</f>
        <v>7866</v>
      </c>
      <c r="F90" s="42">
        <f t="shared" si="12"/>
        <v>6094</v>
      </c>
      <c r="G90" s="18">
        <f t="shared" si="12"/>
        <v>2066</v>
      </c>
      <c r="H90" s="18">
        <f t="shared" si="12"/>
        <v>4028</v>
      </c>
      <c r="I90" s="18">
        <f t="shared" si="12"/>
        <v>2240</v>
      </c>
      <c r="J90" s="18">
        <f t="shared" si="12"/>
        <v>1215</v>
      </c>
      <c r="K90" s="42">
        <v>0</v>
      </c>
      <c r="L90" s="43">
        <v>0</v>
      </c>
    </row>
    <row r="91" spans="1:12" ht="12.75">
      <c r="A91" s="66">
        <v>41096</v>
      </c>
      <c r="B91" s="39" t="s">
        <v>31</v>
      </c>
      <c r="C91" s="36">
        <f>D91+E91</f>
        <v>7020</v>
      </c>
      <c r="D91" s="36">
        <v>174</v>
      </c>
      <c r="E91" s="36">
        <v>6846</v>
      </c>
      <c r="F91" s="36">
        <f>G91+H91</f>
        <v>5214</v>
      </c>
      <c r="G91" s="36">
        <v>1568</v>
      </c>
      <c r="H91" s="36">
        <v>3646</v>
      </c>
      <c r="I91" s="25">
        <f>D91+G91</f>
        <v>1742</v>
      </c>
      <c r="J91" s="70">
        <v>750</v>
      </c>
      <c r="K91" s="70">
        <v>5</v>
      </c>
      <c r="L91" s="57">
        <v>0</v>
      </c>
    </row>
    <row r="92" spans="1:12" ht="12.75">
      <c r="A92" s="67"/>
      <c r="B92" s="40" t="s">
        <v>32</v>
      </c>
      <c r="C92" s="37">
        <f>E92</f>
        <v>137</v>
      </c>
      <c r="D92" s="37">
        <v>0</v>
      </c>
      <c r="E92" s="37">
        <v>137</v>
      </c>
      <c r="F92" s="37">
        <v>130</v>
      </c>
      <c r="G92" s="37">
        <v>44</v>
      </c>
      <c r="H92" s="37">
        <v>86</v>
      </c>
      <c r="I92" s="37">
        <v>44</v>
      </c>
      <c r="J92" s="71"/>
      <c r="K92" s="71"/>
      <c r="L92" s="58"/>
    </row>
    <row r="93" spans="1:12" ht="12.75">
      <c r="A93" s="67"/>
      <c r="B93" s="40" t="s">
        <v>38</v>
      </c>
      <c r="C93" s="37">
        <f>E93</f>
        <v>642</v>
      </c>
      <c r="D93" s="37">
        <v>0</v>
      </c>
      <c r="E93" s="37">
        <v>642</v>
      </c>
      <c r="F93" s="37">
        <v>543</v>
      </c>
      <c r="G93" s="37">
        <v>307</v>
      </c>
      <c r="H93" s="37">
        <v>236</v>
      </c>
      <c r="I93" s="37">
        <v>307</v>
      </c>
      <c r="J93" s="59">
        <v>465</v>
      </c>
      <c r="K93" s="59">
        <v>0</v>
      </c>
      <c r="L93" s="62">
        <v>0</v>
      </c>
    </row>
    <row r="94" spans="1:12" ht="12.75">
      <c r="A94" s="67"/>
      <c r="B94" s="40" t="s">
        <v>37</v>
      </c>
      <c r="C94" s="37">
        <f>E94</f>
        <v>135</v>
      </c>
      <c r="D94" s="37">
        <v>0</v>
      </c>
      <c r="E94" s="37">
        <v>135</v>
      </c>
      <c r="F94" s="37">
        <v>133</v>
      </c>
      <c r="G94" s="37">
        <v>85</v>
      </c>
      <c r="H94" s="37">
        <v>48</v>
      </c>
      <c r="I94" s="37">
        <v>85</v>
      </c>
      <c r="J94" s="60"/>
      <c r="K94" s="60"/>
      <c r="L94" s="63"/>
    </row>
    <row r="95" spans="1:12" ht="12.75">
      <c r="A95" s="67"/>
      <c r="B95" s="40" t="s">
        <v>36</v>
      </c>
      <c r="C95" s="37">
        <f>E95</f>
        <v>106</v>
      </c>
      <c r="D95" s="37">
        <v>0</v>
      </c>
      <c r="E95" s="37">
        <v>106</v>
      </c>
      <c r="F95" s="37">
        <v>74</v>
      </c>
      <c r="G95" s="37">
        <v>62</v>
      </c>
      <c r="H95" s="37">
        <v>12</v>
      </c>
      <c r="I95" s="37">
        <v>62</v>
      </c>
      <c r="J95" s="61"/>
      <c r="K95" s="61"/>
      <c r="L95" s="64"/>
    </row>
    <row r="96" spans="1:12" ht="13.5" thickBot="1">
      <c r="A96" s="69"/>
      <c r="B96" s="41" t="s">
        <v>33</v>
      </c>
      <c r="C96" s="42">
        <f>SUM(C91:C95)</f>
        <v>8040</v>
      </c>
      <c r="D96" s="42">
        <v>174</v>
      </c>
      <c r="E96" s="18">
        <f aca="true" t="shared" si="13" ref="E96:J96">SUM(E91:E95)</f>
        <v>7866</v>
      </c>
      <c r="F96" s="42">
        <f t="shared" si="13"/>
        <v>6094</v>
      </c>
      <c r="G96" s="18">
        <f t="shared" si="13"/>
        <v>2066</v>
      </c>
      <c r="H96" s="18">
        <f t="shared" si="13"/>
        <v>4028</v>
      </c>
      <c r="I96" s="18">
        <f t="shared" si="13"/>
        <v>2240</v>
      </c>
      <c r="J96" s="18">
        <f t="shared" si="13"/>
        <v>1215</v>
      </c>
      <c r="K96" s="42">
        <v>5</v>
      </c>
      <c r="L96" s="43">
        <v>9</v>
      </c>
    </row>
    <row r="97" spans="1:12" ht="12.75">
      <c r="A97" s="66">
        <v>41095</v>
      </c>
      <c r="B97" s="28" t="s">
        <v>31</v>
      </c>
      <c r="C97" s="29">
        <f>D97+E97</f>
        <v>6906</v>
      </c>
      <c r="D97" s="29">
        <v>174</v>
      </c>
      <c r="E97" s="29">
        <v>6732</v>
      </c>
      <c r="F97" s="36">
        <f>G97+H97</f>
        <v>5097</v>
      </c>
      <c r="G97" s="36">
        <v>1538</v>
      </c>
      <c r="H97" s="36">
        <v>3559</v>
      </c>
      <c r="I97" s="25">
        <f>D97+G97</f>
        <v>1712</v>
      </c>
      <c r="J97" s="70">
        <v>636</v>
      </c>
      <c r="K97" s="72">
        <v>12</v>
      </c>
      <c r="L97" s="74">
        <v>9</v>
      </c>
    </row>
    <row r="98" spans="1:12" ht="12.75">
      <c r="A98" s="67"/>
      <c r="B98" s="26" t="s">
        <v>32</v>
      </c>
      <c r="C98" s="27">
        <f>E98</f>
        <v>137</v>
      </c>
      <c r="D98" s="27">
        <v>0</v>
      </c>
      <c r="E98" s="27">
        <v>137</v>
      </c>
      <c r="F98" s="37">
        <v>130</v>
      </c>
      <c r="G98" s="37">
        <v>44</v>
      </c>
      <c r="H98" s="37">
        <v>86</v>
      </c>
      <c r="I98" s="37">
        <v>44</v>
      </c>
      <c r="J98" s="71"/>
      <c r="K98" s="73"/>
      <c r="L98" s="75"/>
    </row>
    <row r="99" spans="1:12" ht="12.75">
      <c r="A99" s="67"/>
      <c r="B99" s="26" t="s">
        <v>38</v>
      </c>
      <c r="C99" s="27">
        <f>E99</f>
        <v>639</v>
      </c>
      <c r="D99" s="27">
        <v>0</v>
      </c>
      <c r="E99" s="27">
        <v>639</v>
      </c>
      <c r="F99" s="37">
        <v>543</v>
      </c>
      <c r="G99" s="37">
        <v>307</v>
      </c>
      <c r="H99" s="37">
        <v>236</v>
      </c>
      <c r="I99" s="37">
        <v>307</v>
      </c>
      <c r="J99" s="59">
        <v>465</v>
      </c>
      <c r="K99" s="76">
        <v>2</v>
      </c>
      <c r="L99" s="79">
        <v>0</v>
      </c>
    </row>
    <row r="100" spans="1:12" ht="12.75">
      <c r="A100" s="67"/>
      <c r="B100" s="26" t="s">
        <v>37</v>
      </c>
      <c r="C100" s="27">
        <f>E100</f>
        <v>135</v>
      </c>
      <c r="D100" s="27">
        <v>0</v>
      </c>
      <c r="E100" s="27">
        <v>135</v>
      </c>
      <c r="F100" s="37">
        <v>133</v>
      </c>
      <c r="G100" s="37">
        <v>85</v>
      </c>
      <c r="H100" s="37">
        <v>48</v>
      </c>
      <c r="I100" s="37">
        <v>85</v>
      </c>
      <c r="J100" s="60"/>
      <c r="K100" s="77"/>
      <c r="L100" s="80"/>
    </row>
    <row r="101" spans="1:12" ht="12.75">
      <c r="A101" s="67"/>
      <c r="B101" s="26" t="s">
        <v>36</v>
      </c>
      <c r="C101" s="27">
        <f>E101</f>
        <v>106</v>
      </c>
      <c r="D101" s="27">
        <v>0</v>
      </c>
      <c r="E101" s="27">
        <v>106</v>
      </c>
      <c r="F101" s="37">
        <v>74</v>
      </c>
      <c r="G101" s="37">
        <v>62</v>
      </c>
      <c r="H101" s="37">
        <v>12</v>
      </c>
      <c r="I101" s="37">
        <v>62</v>
      </c>
      <c r="J101" s="61"/>
      <c r="K101" s="78"/>
      <c r="L101" s="81"/>
    </row>
    <row r="102" spans="1:12" ht="13.5" thickBot="1">
      <c r="A102" s="69"/>
      <c r="B102" s="30" t="s">
        <v>33</v>
      </c>
      <c r="C102" s="31">
        <f>SUM(C97:C101)</f>
        <v>7923</v>
      </c>
      <c r="D102" s="31">
        <v>184</v>
      </c>
      <c r="E102" s="18">
        <f aca="true" t="shared" si="14" ref="E102:J102">SUM(E97:E101)</f>
        <v>7749</v>
      </c>
      <c r="F102" s="31">
        <f t="shared" si="14"/>
        <v>5977</v>
      </c>
      <c r="G102" s="18">
        <f t="shared" si="14"/>
        <v>2036</v>
      </c>
      <c r="H102" s="18">
        <f t="shared" si="14"/>
        <v>3941</v>
      </c>
      <c r="I102" s="18">
        <f t="shared" si="14"/>
        <v>2210</v>
      </c>
      <c r="J102" s="18">
        <f t="shared" si="14"/>
        <v>1101</v>
      </c>
      <c r="K102" s="31">
        <v>14</v>
      </c>
      <c r="L102" s="32">
        <v>9</v>
      </c>
    </row>
    <row r="103" spans="1:12" s="6" customFormat="1" ht="12.75">
      <c r="A103" s="53"/>
      <c r="B103" s="54"/>
      <c r="C103" s="55"/>
      <c r="D103" s="55"/>
      <c r="E103" s="55"/>
      <c r="F103" s="56"/>
      <c r="G103" s="55"/>
      <c r="H103" s="55"/>
      <c r="I103" s="56"/>
      <c r="J103" s="56"/>
      <c r="K103" s="56"/>
      <c r="L103" s="56"/>
    </row>
    <row r="104" spans="1:12" ht="12.75">
      <c r="A104" s="33"/>
      <c r="B104" s="34"/>
      <c r="C104" s="4"/>
      <c r="D104" s="4"/>
      <c r="E104" s="35"/>
      <c r="F104" s="4"/>
      <c r="G104" s="35"/>
      <c r="H104" s="35"/>
      <c r="I104" s="35"/>
      <c r="J104" s="35"/>
      <c r="K104" s="4"/>
      <c r="L104" s="4"/>
    </row>
    <row r="105" spans="1:6" ht="12.75">
      <c r="A105" s="96" t="s">
        <v>41</v>
      </c>
      <c r="B105" s="96"/>
      <c r="C105" s="96"/>
      <c r="D105" s="96"/>
      <c r="E105" s="96"/>
      <c r="F105" s="38"/>
    </row>
    <row r="106" spans="1:6" ht="12.75">
      <c r="A106" s="65" t="s">
        <v>42</v>
      </c>
      <c r="B106" s="65"/>
      <c r="C106" s="65"/>
      <c r="D106" s="65"/>
      <c r="E106" s="65"/>
      <c r="F106" s="65"/>
    </row>
    <row r="107" spans="1:2" ht="12.75">
      <c r="A107" s="45" t="s">
        <v>43</v>
      </c>
      <c r="B107" s="46"/>
    </row>
    <row r="108" spans="1:2" ht="12.75">
      <c r="A108" s="51"/>
      <c r="B108" s="52"/>
    </row>
    <row r="109" ht="12.75">
      <c r="A109" s="50"/>
    </row>
    <row r="110" ht="12.75">
      <c r="A110" s="50"/>
    </row>
    <row r="111" ht="12.75">
      <c r="A111" s="50"/>
    </row>
    <row r="206" ht="12.75"/>
    <row r="207" ht="12.75"/>
    <row r="208" ht="12.75"/>
    <row r="209" ht="12.75"/>
    <row r="212" ht="12.75"/>
    <row r="213" ht="12.75"/>
    <row r="214" ht="12.75"/>
    <row r="215" ht="12.75"/>
  </sheetData>
  <sheetProtection/>
  <mergeCells count="117">
    <mergeCell ref="A105:E105"/>
    <mergeCell ref="A17:A23"/>
    <mergeCell ref="J17:J18"/>
    <mergeCell ref="K17:K18"/>
    <mergeCell ref="J19:J21"/>
    <mergeCell ref="K19:K21"/>
    <mergeCell ref="A31:A36"/>
    <mergeCell ref="J31:J32"/>
    <mergeCell ref="K31:K32"/>
    <mergeCell ref="A37:A42"/>
    <mergeCell ref="L31:L32"/>
    <mergeCell ref="J33:J35"/>
    <mergeCell ref="K33:K35"/>
    <mergeCell ref="L33:L35"/>
    <mergeCell ref="L75:L77"/>
    <mergeCell ref="A1:J1"/>
    <mergeCell ref="G3:H3"/>
    <mergeCell ref="C3:D3"/>
    <mergeCell ref="G7:H7"/>
    <mergeCell ref="G6:H6"/>
    <mergeCell ref="A7:A9"/>
    <mergeCell ref="C7:E7"/>
    <mergeCell ref="C6:E6"/>
    <mergeCell ref="J3:K3"/>
    <mergeCell ref="I4:K4"/>
    <mergeCell ref="L45:L47"/>
    <mergeCell ref="J37:J38"/>
    <mergeCell ref="K37:K38"/>
    <mergeCell ref="L43:L44"/>
    <mergeCell ref="L37:L38"/>
    <mergeCell ref="L17:L18"/>
    <mergeCell ref="L19:L21"/>
    <mergeCell ref="J39:J41"/>
    <mergeCell ref="K39:K41"/>
    <mergeCell ref="L73:L74"/>
    <mergeCell ref="A61:A66"/>
    <mergeCell ref="J63:J65"/>
    <mergeCell ref="K63:K65"/>
    <mergeCell ref="A73:A78"/>
    <mergeCell ref="J61:J62"/>
    <mergeCell ref="K61:K62"/>
    <mergeCell ref="L61:L62"/>
    <mergeCell ref="J75:J77"/>
    <mergeCell ref="K75:K77"/>
    <mergeCell ref="A85:A90"/>
    <mergeCell ref="J85:J86"/>
    <mergeCell ref="K85:K86"/>
    <mergeCell ref="A91:A96"/>
    <mergeCell ref="J73:J74"/>
    <mergeCell ref="K73:K74"/>
    <mergeCell ref="A79:A84"/>
    <mergeCell ref="J79:J80"/>
    <mergeCell ref="K79:K80"/>
    <mergeCell ref="L39:L41"/>
    <mergeCell ref="A43:A48"/>
    <mergeCell ref="J43:J44"/>
    <mergeCell ref="K43:K44"/>
    <mergeCell ref="J45:J47"/>
    <mergeCell ref="K45:K47"/>
    <mergeCell ref="A49:A54"/>
    <mergeCell ref="J49:J50"/>
    <mergeCell ref="K49:K50"/>
    <mergeCell ref="L49:L50"/>
    <mergeCell ref="J51:J53"/>
    <mergeCell ref="K51:K53"/>
    <mergeCell ref="L51:L53"/>
    <mergeCell ref="A55:A60"/>
    <mergeCell ref="J55:J56"/>
    <mergeCell ref="K55:K56"/>
    <mergeCell ref="L55:L56"/>
    <mergeCell ref="J57:J59"/>
    <mergeCell ref="K57:K59"/>
    <mergeCell ref="L57:L59"/>
    <mergeCell ref="L63:L65"/>
    <mergeCell ref="A67:A72"/>
    <mergeCell ref="J67:J68"/>
    <mergeCell ref="K67:K68"/>
    <mergeCell ref="L67:L68"/>
    <mergeCell ref="J69:J71"/>
    <mergeCell ref="K69:K71"/>
    <mergeCell ref="L69:L71"/>
    <mergeCell ref="L79:L80"/>
    <mergeCell ref="J81:J83"/>
    <mergeCell ref="K81:K83"/>
    <mergeCell ref="L81:L83"/>
    <mergeCell ref="L85:L86"/>
    <mergeCell ref="J87:J89"/>
    <mergeCell ref="K87:K89"/>
    <mergeCell ref="L87:L89"/>
    <mergeCell ref="J91:J92"/>
    <mergeCell ref="K91:K92"/>
    <mergeCell ref="L91:L92"/>
    <mergeCell ref="J93:J95"/>
    <mergeCell ref="K93:K95"/>
    <mergeCell ref="L93:L95"/>
    <mergeCell ref="L97:L98"/>
    <mergeCell ref="J99:J101"/>
    <mergeCell ref="K99:K101"/>
    <mergeCell ref="L99:L101"/>
    <mergeCell ref="L24:L25"/>
    <mergeCell ref="J26:J28"/>
    <mergeCell ref="K26:K28"/>
    <mergeCell ref="L26:L28"/>
    <mergeCell ref="A106:F106"/>
    <mergeCell ref="A10:A16"/>
    <mergeCell ref="J10:J11"/>
    <mergeCell ref="K10:K11"/>
    <mergeCell ref="A24:A30"/>
    <mergeCell ref="J24:J25"/>
    <mergeCell ref="K24:K25"/>
    <mergeCell ref="A97:A102"/>
    <mergeCell ref="J97:J98"/>
    <mergeCell ref="K97:K98"/>
    <mergeCell ref="L10:L11"/>
    <mergeCell ref="J12:J14"/>
    <mergeCell ref="K12:K14"/>
    <mergeCell ref="L12:L14"/>
  </mergeCells>
  <printOptions horizontalCentered="1"/>
  <pageMargins left="0.43" right="0.39" top="0.71" bottom="0.984251968503937" header="0.5118110236220472" footer="0.5118110236220472"/>
  <pageSetup horizontalDpi="300" verticalDpi="3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salaoperativa</dc:creator>
  <cp:keywords/>
  <dc:description/>
  <cp:lastModifiedBy>censimento01</cp:lastModifiedBy>
  <cp:lastPrinted>2012-07-16T13:38:33Z</cp:lastPrinted>
  <dcterms:created xsi:type="dcterms:W3CDTF">2012-05-25T14:16:11Z</dcterms:created>
  <dcterms:modified xsi:type="dcterms:W3CDTF">2012-07-21T10:12:49Z</dcterms:modified>
  <cp:category/>
  <cp:version/>
  <cp:contentType/>
  <cp:contentStatus/>
</cp:coreProperties>
</file>