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180" windowWidth="8715" windowHeight="7005" tabRatio="834" firstSheet="4" activeTab="12"/>
  </bookViews>
  <sheets>
    <sheet name="Contenzioso" sheetId="1" r:id="rId1"/>
    <sheet name="istruttorie 2016" sheetId="2" r:id="rId2"/>
    <sheet name="tab al. fabbricati2017" sheetId="3" r:id="rId3"/>
    <sheet name="tab al. terreni 2017" sheetId="4" r:id="rId4"/>
    <sheet name="permute 2017" sheetId="5" r:id="rId5"/>
    <sheet name="d. sup. 2017" sheetId="6" r:id="rId6"/>
    <sheet name="acquisti 2017" sheetId="7" r:id="rId7"/>
    <sheet name="al. fabbricati 2018 " sheetId="8" r:id="rId8"/>
    <sheet name="al terreni 2018 " sheetId="9" r:id="rId9"/>
    <sheet name="al. fabbricati 2019" sheetId="10" r:id="rId10"/>
    <sheet name="al. terreni 2019" sheetId="11" r:id="rId11"/>
    <sheet name="conc. valorizzazione" sheetId="12" r:id="rId12"/>
    <sheet name="RIEPILOGO" sheetId="13" r:id="rId13"/>
    <sheet name="Foglio3" sheetId="14" state="hidden" r:id="rId14"/>
    <sheet name="Foglio2" sheetId="15" state="hidden" r:id="rId15"/>
    <sheet name="Foglio1" sheetId="16" state="hidden" r:id="rId16"/>
  </sheets>
  <definedNames>
    <definedName name="_xlnm.Print_Area" localSheetId="6">'acquisti 2017'!$A$1:$J$23</definedName>
    <definedName name="_xlnm.Print_Area" localSheetId="8">'al terreni 2018 '!$A$1:$G$19</definedName>
    <definedName name="_xlnm.Print_Area" localSheetId="7">'al. fabbricati 2018 '!$A$1:$J$19</definedName>
    <definedName name="_xlnm.Print_Area" localSheetId="9">'al. fabbricati 2019'!$A$1:$I$16</definedName>
    <definedName name="_xlnm.Print_Area" localSheetId="10">'al. terreni 2019'!$A$1:$G$17</definedName>
    <definedName name="_xlnm.Print_Area" localSheetId="11">'conc. valorizzazione'!$A$1:$G$16</definedName>
    <definedName name="_xlnm.Print_Area" localSheetId="0">'Contenzioso'!$A$1:$K$17</definedName>
    <definedName name="_xlnm.Print_Area" localSheetId="5">'d. sup. 2017'!$A$1:$M$20</definedName>
    <definedName name="_xlnm.Print_Area" localSheetId="1">'istruttorie 2016'!$A$1:$L$31</definedName>
    <definedName name="_xlnm.Print_Area" localSheetId="4">'permute 2017'!$A$1:$O$19</definedName>
    <definedName name="_xlnm.Print_Area" localSheetId="12">'RIEPILOGO'!$A$1:$D$71</definedName>
    <definedName name="_xlnm.Print_Area" localSheetId="2">'tab al. fabbricati2017'!$A$1:$K$20</definedName>
    <definedName name="_xlnm.Print_Area" localSheetId="3">'tab al. terreni 2017'!$A$1:$I$19</definedName>
    <definedName name="_xlnm.Print_Titles" localSheetId="5">'d. sup. 2017'!$15:$15</definedName>
    <definedName name="_xlnm.Print_Titles" localSheetId="1">'istruttorie 2016'!$14:$14</definedName>
    <definedName name="_xlnm.Print_Titles" localSheetId="2">'tab al. fabbricati2017'!$14:$14</definedName>
    <definedName name="_xlnm.Print_Titles" localSheetId="3">'tab al. terreni 2017'!$12:$12</definedName>
  </definedNames>
  <calcPr fullCalcOnLoad="1"/>
</workbook>
</file>

<file path=xl/sharedStrings.xml><?xml version="1.0" encoding="utf-8"?>
<sst xmlns="http://schemas.openxmlformats.org/spreadsheetml/2006/main" count="529" uniqueCount="313">
  <si>
    <t>A seguito di asta deserta in data 28-01-2016 si è applicato un abbattimento del 10% rispetto al valore precedentemente posto a base d'asta (€ 140.000,00)</t>
  </si>
  <si>
    <t>RUE: Usi ASC attrezzature e spazi collettivi NTA art 105-4.3</t>
  </si>
  <si>
    <t>Aree soggette a POC - NTA 105.5 aree demandate a POC ma escluse dal 1 POC.</t>
  </si>
  <si>
    <t>RUE: Usi AVP aree agricole del forese, NTA art 105-3.3</t>
  </si>
  <si>
    <r>
      <t xml:space="preserve">Aree sulle quali è stato costruito l'impianto idrovoro con scarico nel canale Boicelli. </t>
    </r>
    <r>
      <rPr>
        <b/>
        <sz val="11"/>
        <rFont val="Tahoma"/>
        <family val="2"/>
      </rPr>
      <t xml:space="preserve">Cessione gratuita </t>
    </r>
    <r>
      <rPr>
        <sz val="11"/>
        <rFont val="Tahoma"/>
        <family val="2"/>
      </rPr>
      <t>prevista dall'Accordo di Programma, tra Comune e Consorzio di Bonifica, approvato dal CC n. 32469 del 13-11-2000. Le aree verranno cedute al Demanio regionale ma gestite, quale impianto, dal Consorzio. I costi notarili, fiscali e di accatastamento saranno sostenuti interamente dal Consorzio di Bonifica. Frazionamento presentato dal Consorzio in data 4.12.2014.</t>
    </r>
  </si>
  <si>
    <t>F 101 mapp 1297 unito al mapp 1300</t>
  </si>
  <si>
    <t>Piani particolareggiati.. Piano particolareggiato attuativo (PG 2869/99). USI art TER area prevalentemente terziaria. NTA art. 105-2.1.</t>
  </si>
  <si>
    <t>VALORE STIMATO TOTALE (€) *</t>
  </si>
  <si>
    <t xml:space="preserve">* VALORE AI FINI DELL'AGGIORNAMENTO INVENTARIALE </t>
  </si>
  <si>
    <t>Il valore del precedente piano alienazioni  è stato abbattuto del   22,50%. Inserito nella Proposta Immobili 2015. Verrà alienato insieme all'area di via Francesco del Cossa, in quanto immobile privo di parcheggio.</t>
  </si>
  <si>
    <t>sub 5 è unità collabente. Sub 3 di mq 1609 e mapp 304/1 di mq 1047</t>
  </si>
  <si>
    <t>TOTALE ISTRUTTORIE</t>
  </si>
  <si>
    <t>TOTALE INCASSATO DA STIPULE</t>
  </si>
  <si>
    <t>vetustà inferiore ai 70 anni</t>
  </si>
  <si>
    <t>Comune di Ferrara</t>
  </si>
  <si>
    <t xml:space="preserve">tracciato stradale </t>
  </si>
  <si>
    <t xml:space="preserve">Acquisto gratuito di area di fatto già facente parte del giardino pubblico adiacente e manutentata dall'amministrazione comunale. Già approvata l'acquisizione con delibera di CC 65160-15 variazione del piano alienazioni 2015-16. Il valore indicato è il valore economico dell'area calcolato con i valori IMU riferiti ad aree analoghe (€/mq 55,00). </t>
  </si>
  <si>
    <t>avviata procedura di verifica</t>
  </si>
  <si>
    <t xml:space="preserve">proc. Avviata </t>
  </si>
  <si>
    <t>TOTALE 2018</t>
  </si>
  <si>
    <t>VERIFICA INTERESSE CULTURALE</t>
  </si>
  <si>
    <t>NON NEC.</t>
  </si>
  <si>
    <t>AUTORIZZ. ALIENAZIONE MINISTERO BENI CULTURALI</t>
  </si>
  <si>
    <t xml:space="preserve">F. 384 Mapp. 33 sub. 1 , mapp. 30 subb. 1/2/3/4, mapp. 34 sub. 1 </t>
  </si>
  <si>
    <t>F. 226 mapp 370 e 372 (ex mapp. 33 parte)</t>
  </si>
  <si>
    <t>aree incolta</t>
  </si>
  <si>
    <t>F 105 mapp. 98, 99, 100</t>
  </si>
  <si>
    <t>F.316 mapp 38- 633- 634 - 636- 638- 639 - 643 - 27 parte - 519 parte - 672 parte</t>
  </si>
  <si>
    <t>Accettazione donazione dell via Lampone (1 e 2 tronco) da parte dei proprietari frontisti</t>
  </si>
  <si>
    <t>F 159 mapp 278</t>
  </si>
  <si>
    <t>Alienazioni 2016</t>
  </si>
  <si>
    <t>VERIFICA INTERESSE CULTURALE (INVIATA / NON INVIATA / NON NECESSARIA)</t>
  </si>
  <si>
    <t>LOCALIZZAZIONE IMMOBILE</t>
  </si>
  <si>
    <t>UTILIZZAZIONE ATTUALE</t>
  </si>
  <si>
    <t>NOTE</t>
  </si>
  <si>
    <t>IDENTIFICAZIONE CATASTALE</t>
  </si>
  <si>
    <t>VALORE STIMATO TOTALE (€)</t>
  </si>
  <si>
    <t>N°</t>
  </si>
  <si>
    <t>SI</t>
  </si>
  <si>
    <t>INVIATA</t>
  </si>
  <si>
    <t>vuoto</t>
  </si>
  <si>
    <t>NO</t>
  </si>
  <si>
    <t>NON NECESSARIA</t>
  </si>
  <si>
    <t>TOTALE</t>
  </si>
  <si>
    <t>Area Ex. Agea di via Foro Boario - Ex. Mercato del Bestiame via Foro Boario n° 45/57 - LOTTO 1.5</t>
  </si>
  <si>
    <t>AGG. CATASTALE (SI/NO)</t>
  </si>
  <si>
    <t>Ex. scuola elementare "C. Calcagnini" di via C.Calcagnini n° 5</t>
  </si>
  <si>
    <t>Area incubatore sita in via Finati – via Smeraldina (P.M.I. di Ferrara)</t>
  </si>
  <si>
    <t xml:space="preserve">Ex convento di San Domenico in P.zza Sacrati n. 12                </t>
  </si>
  <si>
    <t>Ex Pesa pubblica di via Bologna n. 403</t>
  </si>
  <si>
    <t>INTERESSE CULTURALE D.Lgs 42/04 (SI/NO)</t>
  </si>
  <si>
    <t>AUTORIZZ. ALIENAZIONE DEL MINISTERO PER I BENI CULTURALI (SI/NO)</t>
  </si>
  <si>
    <t>area agricola e verde</t>
  </si>
  <si>
    <t xml:space="preserve">Foglio 97 Mappale 713/parte </t>
  </si>
  <si>
    <t xml:space="preserve">vuoto </t>
  </si>
  <si>
    <t>Area del Territorio e dello Sviluppo Economico</t>
  </si>
  <si>
    <t>Settore Attività Interfunzionali</t>
  </si>
  <si>
    <t>Servizio Patrimonio</t>
  </si>
  <si>
    <t>Area sita in via Beethoven - Palasilver</t>
  </si>
  <si>
    <t>F. 192 mapp. 725</t>
  </si>
  <si>
    <t>VALORE STIMATO TOTALE (€) PREZZO A BASE D'ASTA</t>
  </si>
  <si>
    <t>Ex sede Polizia Municipale - via Bologna n. 13</t>
  </si>
  <si>
    <t>DESTINAZIONE URBANISTICA ATTUALE</t>
  </si>
  <si>
    <t>RICHIEDENTI</t>
  </si>
  <si>
    <t>DESTINAZIONE PSC APPROVATO</t>
  </si>
  <si>
    <t>VALORE STIMATO TOTALE
 (€)</t>
  </si>
  <si>
    <t>Associazione "Stop &amp; Go"</t>
  </si>
  <si>
    <t>via V.Veneziani/via D.Cimarosa</t>
  </si>
  <si>
    <t>verde publico</t>
  </si>
  <si>
    <t>Sistema ambientale e delle dotazioni collettive art. 10  subsistema  attrezzature e spazi collettivi art. 10.7.</t>
  </si>
  <si>
    <t>CONTRAENTE</t>
  </si>
  <si>
    <t>DESCRIZIONE IMMOBILE DI PROPRIETA' PRIVATA</t>
  </si>
  <si>
    <t>IDENTIFICAZIONE CATASTALE IMMOBILE DI PROPRIETA' PRIVATA</t>
  </si>
  <si>
    <t>LOCALIZZAZIONE IMMOBILE DI PROPRIETA' COMUNALE</t>
  </si>
  <si>
    <t>IDENTIFICAZIONE CATASTALE IMMOBILE DI PROPRIETA' COMUNALE</t>
  </si>
  <si>
    <t>CONFORMITA' CATASTALE (SI/NO)</t>
  </si>
  <si>
    <t>SUP. COMMERCIALE PROPRIETA' COMUNALE
 (mq)</t>
  </si>
  <si>
    <t>VALORE STIMATO ACQUISITO DAL COMUNE
 (€)</t>
  </si>
  <si>
    <t>VALORE STIMATO BENE COMUNALE (€)</t>
  </si>
  <si>
    <t>CONGUAGLIO A FAVORE DEL COMUNE</t>
  </si>
  <si>
    <t>20.250 mq</t>
  </si>
  <si>
    <t>Fg,158 Mapp 521-997-467-880-879</t>
  </si>
  <si>
    <t>circa 32.010 mq</t>
  </si>
  <si>
    <t>Fabbricato di via G.Mentessi n° 4</t>
  </si>
  <si>
    <t>Fg. 382 Mapp. 226 Sub. 1-2-3 e Mapp. 749-750-751-761</t>
  </si>
  <si>
    <t>non necessaria</t>
  </si>
  <si>
    <t>Foglio 227 Mapp. 5 sub. 2-3-4-5-7-8</t>
  </si>
  <si>
    <t>Su fabbricato 150,00 mq Terreno 1191 mq</t>
  </si>
  <si>
    <t>PRG/V: Ambito  B3.2 “Ambiti prevalentemente residenziali a media densità”; PSC/V: subsistema insediamenti contemporanei; ambiti urbani consolidati; soggetto a disciplina RUE</t>
  </si>
  <si>
    <t>SI (solo fabbricato)</t>
  </si>
  <si>
    <t>Fg. 369 Mapp. 1 Sub. 18-19-22</t>
  </si>
  <si>
    <t>Fabbricato e area edificabile siti a Marrara (dietro al Palazzone) - Via Cembalina 9-13-15</t>
  </si>
  <si>
    <t>Tabelle</t>
  </si>
  <si>
    <t>Valori</t>
  </si>
  <si>
    <t>Quadro riassuntivo con previsioni di entrata derivanti dalle alienazioni</t>
  </si>
  <si>
    <t xml:space="preserve">Condominio SIE di via Bologna </t>
  </si>
  <si>
    <t>Fg 162 mapp. 254/parte</t>
  </si>
  <si>
    <t xml:space="preserve">via Bologna </t>
  </si>
  <si>
    <t>Subsistema aree centrali art. 12.3 - ambiti da riqualificare 14.3</t>
  </si>
  <si>
    <t>porzione di marciapiede (ex serbatoio)</t>
  </si>
  <si>
    <t>F 195 mapp.li 2198, 2197, 2196, 2189, 2190, 2191, 2192, 2193, 2194, 2195, 1842, 1318, 1685, 1722, 1723, 1728, 1724, 1726, 164, 1702, 1703, 1725, 1704, 1727, 1729, 1688, 2206, 2205, 2186</t>
  </si>
  <si>
    <t>sup. complessiva mq 14917 (di cui 2454 mq G4 e mq 12463 B4,6)</t>
  </si>
  <si>
    <t>SOMMA</t>
  </si>
  <si>
    <t>Ex Casa Paoli e Tacchini</t>
  </si>
  <si>
    <t>Fg. 102 mapp. 229, 1329/parte</t>
  </si>
  <si>
    <t>verde</t>
  </si>
  <si>
    <t>complesso Tibertelli di via del Gregorio 11</t>
  </si>
  <si>
    <t>foglio 382 mapp 110 sub 5</t>
  </si>
  <si>
    <t>Area caserma dei Vigili del Fuoco</t>
  </si>
  <si>
    <t xml:space="preserve">  CONFORMITA' CATASTALE (SI/NO)</t>
  </si>
  <si>
    <t>strada</t>
  </si>
  <si>
    <t>Area residenziale di via Arginone</t>
  </si>
  <si>
    <t>Ex Autorimessa Siamic via Spartaco - C.so B. Rossetti n. 24</t>
  </si>
  <si>
    <t>area verde</t>
  </si>
  <si>
    <t>TOTALE permute</t>
  </si>
  <si>
    <t>Fg. 384 Mapp. 815</t>
  </si>
  <si>
    <t>SUPERFICIE</t>
  </si>
  <si>
    <t>SUPERFICIE
 (mq)</t>
  </si>
  <si>
    <t>SUPERFICIE(mq)</t>
  </si>
  <si>
    <t>SUPERFICIE (mq)</t>
  </si>
  <si>
    <t>Centro Civico di via Bologna n. 49</t>
  </si>
  <si>
    <t>F.162 mapp 91 sub 3</t>
  </si>
  <si>
    <t>Fg. 162 mapp 5</t>
  </si>
  <si>
    <t>sup. coperta 2907 (senza tettoie) + area esterna mq 5073</t>
  </si>
  <si>
    <t>281 mq il fabbricato + 579 il terreno</t>
  </si>
  <si>
    <t xml:space="preserve">Art. 10 – Sist. ambiente e  dotazioni collettive; art. 10.7 – Sub-sistema: attrezzature e spazi collettivi; Ambito art. 14.1 – Centri Storici; art. 25.2 – Edifici, insediamenti e infrastrutture di interesse storico – art. 25.2.1 </t>
  </si>
  <si>
    <t>Area via Marconi - via Michelini</t>
  </si>
  <si>
    <t>F 101 mapp 27</t>
  </si>
  <si>
    <t>Fg. 192 mapp 2587</t>
  </si>
  <si>
    <t>TOTALE 2017</t>
  </si>
  <si>
    <t xml:space="preserve">Immobile IPSIA di via Roversella </t>
  </si>
  <si>
    <t>F. 381 mapp 292 sub 1 e 2, e mapp 304</t>
  </si>
  <si>
    <t>Alienazioni 2017</t>
  </si>
  <si>
    <t>NON VINC.</t>
  </si>
  <si>
    <t>IN ATTESA</t>
  </si>
  <si>
    <t>TOTALE COMPLESSIVO ALIENAZIONE TERRENI</t>
  </si>
  <si>
    <t>Il condominio è proprietario di una porzione di marciapiede pubblico e occupa con le fondazioni una porzione di area di proprietà comunale.</t>
  </si>
  <si>
    <t>INTERESSE CULTURALE</t>
  </si>
  <si>
    <t>INTERESSE CULTURALE (SI/NO)</t>
  </si>
  <si>
    <t>AUTORIZZAZIONE ALIENAZIONE MIN. BENI CULTURALI (SI/NO)</t>
  </si>
  <si>
    <t xml:space="preserve">RUE: USI: nucleo storico - nta art 105-1.1. Destinazione: insediamento storico e tessuti pianificati nta art 102-1.1. Interventi su edifici storici: classe 5 art 114 </t>
  </si>
  <si>
    <t>AUTORIZZAZIONE ALIENAZ. MINISTERO BENI CULTURALI</t>
  </si>
  <si>
    <t>DENOMINAZIONE</t>
  </si>
  <si>
    <t>Area via F. del Cossa 18</t>
  </si>
  <si>
    <t>foglio 381 mapp 281</t>
  </si>
  <si>
    <t>foglio 101 mapp 944/parte</t>
  </si>
  <si>
    <t>Alienazioni 2018</t>
  </si>
  <si>
    <t>TOTALE COMPLESSIVO</t>
  </si>
  <si>
    <t>TOTALE COMPLESSIVO ALIENAZIONI 2017</t>
  </si>
  <si>
    <t>TOTALE COMPLESSIVO ALIENAZIONI</t>
  </si>
  <si>
    <t>TOTALE (Tab.10-11)</t>
  </si>
  <si>
    <t>TAB 7 Acquisti -acquisizioni gratuite</t>
  </si>
  <si>
    <t>TOTALE (Tab.8-10)</t>
  </si>
  <si>
    <t>occupato da associazione</t>
  </si>
  <si>
    <t>F 377 mapp 911</t>
  </si>
  <si>
    <t>Aree San Giorgio</t>
  </si>
  <si>
    <t>Previsioni di entrata</t>
  </si>
  <si>
    <t>Entrate da d. sup. stipulati 2015</t>
  </si>
  <si>
    <t>Entrate da peep</t>
  </si>
  <si>
    <t>Tratto via Alberello</t>
  </si>
  <si>
    <t>strada bianca</t>
  </si>
  <si>
    <t>F 245 part. Strada</t>
  </si>
  <si>
    <t>Area via Chizzolini</t>
  </si>
  <si>
    <t>area destinata a giardino pubblico</t>
  </si>
  <si>
    <t>F 136 mapp 538</t>
  </si>
  <si>
    <t>Area via Bologna - zona Fiera</t>
  </si>
  <si>
    <t>Via Lampone (1 e 2 tronco)</t>
  </si>
  <si>
    <t>Aree nel Parco Urbano</t>
  </si>
  <si>
    <t>Acquisizione gratuita nell'ambito della Convenzione PG 45963/02 sottoscritta in data 7-05-2004 con L'Università degli Studi di Ferrara. Il valore indicato è il valore economico dell'area calcolato con i valori IMU (28,00 €/mq).</t>
  </si>
  <si>
    <t>CLASS. INVENT. PATR. COMUNALE (A-B-C)</t>
  </si>
  <si>
    <t>SUP. COMMERCIALE (mq)</t>
  </si>
  <si>
    <t>C</t>
  </si>
  <si>
    <t>Marina di Grosseto</t>
  </si>
  <si>
    <t>affitto estivo</t>
  </si>
  <si>
    <t>F. 103 mapp 41 sub 7</t>
  </si>
  <si>
    <t>Ex. scuola "G.Banzi" via Boschetto n° 1</t>
  </si>
  <si>
    <t xml:space="preserve">Fg,195 Mapp. 100 </t>
  </si>
  <si>
    <t>753 mq l'edificio</t>
  </si>
  <si>
    <t>PT 2547 mq P1 2530 mq</t>
  </si>
  <si>
    <t>NON NEC</t>
  </si>
  <si>
    <t>Diritto uso Tecnopolo via Saragat- via Zucchero - Università di Ferrara</t>
  </si>
  <si>
    <t>nuovi laboratori di Edilizia e Costruzioni</t>
  </si>
  <si>
    <t>F 158 mapp 799 sub 3</t>
  </si>
  <si>
    <t>Ex Centro civico di via Bologna</t>
  </si>
  <si>
    <t xml:space="preserve">F 162 mapp 91 sub 3 </t>
  </si>
  <si>
    <t>F. 163 mapp 341 sub 28</t>
  </si>
  <si>
    <t>Area di via Smeraldina</t>
  </si>
  <si>
    <t>F95 mapp 571</t>
  </si>
  <si>
    <t>Ex Pesa pubblica di via Bologna</t>
  </si>
  <si>
    <t>Area edificabile adiacente ex Banzi</t>
  </si>
  <si>
    <t>F 195 mapp 1466</t>
  </si>
  <si>
    <t>TAB. 1 - ALIENAZIONI OGGETTO DI CONTENZIOSO</t>
  </si>
  <si>
    <t>Area edificabile situata in via Gulinelli a Ferrara</t>
  </si>
  <si>
    <t>area attualmente inutilizzata</t>
  </si>
  <si>
    <t>Fg. 135 Mapp. 882-55</t>
  </si>
  <si>
    <t>mq 20.210</t>
  </si>
  <si>
    <t xml:space="preserve"> PSC/V: Sub-sistema: Piccola e Media Impresa; ambiti specializzati per attività produttive di nuovo insediamento. Non soggetto alla disciplina del RUE</t>
  </si>
  <si>
    <t>TOTALE (Tab.3-4-6 e d. di sup. stipulati)</t>
  </si>
  <si>
    <t>Ex macello comunale di via Trenti</t>
  </si>
  <si>
    <t>F 158 mapp 988 sub 1/3 e mapp 990 sub 1</t>
  </si>
  <si>
    <t>sup. lorda ex macello mq 6866; sup. area esterna mq 21037</t>
  </si>
  <si>
    <t>Risposta positiva, in data 26-06-15, all'acquisto da parte dell'Agenzia del Demanio, una volta verificata la finalità istituzionale.</t>
  </si>
  <si>
    <t>Area via Due Abeti</t>
  </si>
  <si>
    <t>impianto idrovoro</t>
  </si>
  <si>
    <t>Fg. 161 Mapp. 1683-1582</t>
  </si>
  <si>
    <t xml:space="preserve">6.423 mq </t>
  </si>
  <si>
    <t>Il valore dell'immobile è stato rideterminato in quanto il 3° esperimento di asta pubblica del 28-01-2016 è andato deserto. Il valore di € 474.300,00 era già al 3° ribasso (- 15% rispetto al valore precedente di € 558000,00).</t>
  </si>
  <si>
    <t xml:space="preserve">Integrazione alla Convenzione di costituzione del diritto di superficie per la durata di anni 30 stipulata con atto Notaio Avv. Luisa Vacchi Rep. 2186/1488 del 20/05/2011 e Trascritto a Ferrara il 30/05/2011 Reg. gen. 9718 - Reg. part. 6087. Il progetto della Stop&amp;Go è stato presentato prima dell'esecuzione del frazionamento, ma in fase di realizzazione si è riscontrata la necessità di una integrazione di area per poter realizzare dei campi polivalenti. Il diritto di superficie verrà concesso sino al 19-05-2041 (scadenza del diritto di superficie stipulato con l'atto del Notaio Vacchi sopracitato). Risposta arrivata il 15.09.2014. Il Servizio Sport ha espresso parere favorevole al proseguimento della procedura. </t>
  </si>
  <si>
    <t>via Camerina, via Prato del Pozzo fino a via Canal Spino. Sino alla viabilità interna al nuovo Polo Ospedaliero di Cona.</t>
  </si>
  <si>
    <r>
      <t xml:space="preserve">In conformità alle previsioni del POC si è prevista la progettazione di un itinerario ciclabile di collegamento tra la città ed il nuovo polo ospedaliero di Cona. Opera prevista dal Piano Triennale OO.PP. 1° stralcio da realizzare nel 2016. Aree di proprietà dell'Az. Osp. su cui verrà costituita una servitù di passaggio </t>
    </r>
    <r>
      <rPr>
        <b/>
        <sz val="12"/>
        <rFont val="Tahoma"/>
        <family val="2"/>
      </rPr>
      <t>gratuita.</t>
    </r>
    <r>
      <rPr>
        <sz val="12"/>
        <rFont val="Tahoma"/>
        <family val="2"/>
      </rPr>
      <t xml:space="preserve"> Ciclabile che si ricollega alla viabilità interna del Nuovo Polo Ospedaliero.</t>
    </r>
  </si>
  <si>
    <t>F 261 mapp 103, 99, 101,96,108, 97, 4, 106, 86</t>
  </si>
  <si>
    <t>TAB.3 - ALIENAZIONE FABBRICATI PREVISTE NELL'ANNO 2017</t>
  </si>
  <si>
    <t>TAB. 11 - ALIENAZIONE TERRENI PREVISTI NELL'ANNO 2019</t>
  </si>
  <si>
    <t>TAB. 4 - ALIENAZIONE TERRENI PREVISTE NELL'ANNO 2017</t>
  </si>
  <si>
    <t>TAB. 5 - PERMUTE 2017</t>
  </si>
  <si>
    <t>TAB. 6 - DIRITTI DI SUPERFICIE E SERVITU' ANNO 2017</t>
  </si>
  <si>
    <t>TAB. 7-  ACQUISTI  GRATUITI 2017</t>
  </si>
  <si>
    <t>TAB.8 - ALIENAZIONE FABBRICATI PREVISTI NELL'ANNO 2018</t>
  </si>
  <si>
    <t>TAB. 9 - ALIENAZIONE TERRENI PREVISTI NELL'ANNO 2018</t>
  </si>
  <si>
    <t>TAB.  10 - ALIENAZIONE FABBRICATI  PREVISTI NELL'ANNO 2019</t>
  </si>
  <si>
    <t>TAB 2 Istruttorie attivate nel 2016</t>
  </si>
  <si>
    <t>TAB 3 Alienazione fabbricati previsti per l'anno 2017</t>
  </si>
  <si>
    <t>TAB 4 Alienazione terreni previsti per l'anno 2017</t>
  </si>
  <si>
    <t>TAB 5 Permute 2017</t>
  </si>
  <si>
    <t>CONI</t>
  </si>
  <si>
    <t>Palapalestre</t>
  </si>
  <si>
    <t>F102 mapp 574 sub 1-2</t>
  </si>
  <si>
    <t>porzione Ippodromo in via Ippodromo</t>
  </si>
  <si>
    <t>F162 mapp 276 sub 4/parte</t>
  </si>
  <si>
    <t>porzione del complesso Ippodromo</t>
  </si>
  <si>
    <t>TAB. 12 - CONCESSIONE VALORIZZAZIONE PREVISTA NEL 2017</t>
  </si>
  <si>
    <t>TAB 6 Diritti di superficie e servitù</t>
  </si>
  <si>
    <t>Area in via Marconi (adiacente canale Gramicia)</t>
  </si>
  <si>
    <t>Ex Bazzi - Coloniali</t>
  </si>
  <si>
    <t xml:space="preserve">Locali posti al piano terra e primo nell'immobile sito in P.zza Municipale 18-22 </t>
  </si>
  <si>
    <t>Fg. 385 Mapp. 184 Sub.51-52-55-58</t>
  </si>
  <si>
    <t xml:space="preserve">392,30 mq </t>
  </si>
  <si>
    <t>Locali/ laboratori Giardino delle Duchesse</t>
  </si>
  <si>
    <t>Locali posti al piano terra e primo con accesso da Largo Castello 2/a e affaccio sul Giardino delle Duchesse</t>
  </si>
  <si>
    <t>F. 385 mapp 370 sub 26, 27 e 15, mapp 375, mapp 369 sub 3</t>
  </si>
  <si>
    <t>CEDUTO A PRIVATO</t>
  </si>
  <si>
    <t>area via Plattis</t>
  </si>
  <si>
    <t>F 194 mapp 315</t>
  </si>
  <si>
    <t>area via Putinati</t>
  </si>
  <si>
    <t xml:space="preserve">F 162 mapp 2568 </t>
  </si>
  <si>
    <t>TAB. 2 - ISTRUTTORIE ATTIVATE NEL 2016</t>
  </si>
  <si>
    <t>Stima aggiornata nel 2016 ( area che andrà inserita nel prossimo bando)</t>
  </si>
  <si>
    <t xml:space="preserve">Negozio di via Pomposa 41 </t>
  </si>
  <si>
    <t>Alienazioni 2019</t>
  </si>
  <si>
    <t>TAB 8 Alienazione fabbricati previsti nell'anno 2018</t>
  </si>
  <si>
    <t>TAB 9 Alienazione terreni previsti nell'anno 2018</t>
  </si>
  <si>
    <t>TAB 10 Alienazione fabbricati previsti nell'anno 2019</t>
  </si>
  <si>
    <t>TAB 11 Alienazione terreni previsti nell'anno 2019</t>
  </si>
  <si>
    <t>TOTALE COMPLESSIVO (2017-2018-2019)</t>
  </si>
  <si>
    <t>TOTALE 2019</t>
  </si>
  <si>
    <t>piano alienazioni 2016-2018</t>
  </si>
  <si>
    <t>si per 2016</t>
  </si>
  <si>
    <t>ultimo  esperimento d'asta deserto il 28-01-2016 .in  procinto di pubblicare nuovo bando</t>
  </si>
  <si>
    <t>Asta pubblica deserta il 13-04-2015. Nel corso del 2016 visti gli interventi post sisma eseguiti si è ritenuto di posticipare l'alienazione al 2019 in moda da poterlo eventualmente utilizzare a fini istituzionali durante lavori uffici a Palazzo Municipale/San Paolo.</t>
  </si>
  <si>
    <t xml:space="preserve"> Asta deserta il 28-01-2016.</t>
  </si>
  <si>
    <t xml:space="preserve"> Verrà aggiornata la stima.</t>
  </si>
  <si>
    <t xml:space="preserve"> Asta deserta il 28-01-2016.Si è deciso di toglierla dal PA per darla in concessione d'uso quale nuova sede dello IAL vista la richiesta del 16/08/16 PG 92542</t>
  </si>
  <si>
    <t>no per 2016</t>
  </si>
  <si>
    <r>
      <t>Porzione di area. Si riconosce, a favore dell’aggiudicatario, la possibilità di costituire una servitù di passaggio, a tempo indeterminato, sull’area, di proprietà del Comune, adiacente al canale Gramicia e censita in Catasto al</t>
    </r>
    <r>
      <rPr>
        <b/>
        <sz val="11"/>
        <rFont val="Tahoma"/>
        <family val="2"/>
      </rPr>
      <t xml:space="preserve"> foglio 101 mappale strada </t>
    </r>
    <r>
      <rPr>
        <sz val="11"/>
        <rFont val="Tahoma"/>
        <family val="2"/>
      </rPr>
      <t>(fondo servente), per una lunghezza di circa 88 mt. e una larghezza di mt 5. Valore servitù da corrispondere da parte dell'aggiudicatario di € 4000,00. Valori rideterminati in quanto si è ridotta la superficie dell'area da cedere a seguito di procedura espropriativa eseguita  da parte  di SNAM e nuova definizione urbanistica da parte dell'Ufficio di PIano. Stima puntuale 2015.</t>
    </r>
  </si>
  <si>
    <t>ceduto a trattativa privata in data 04/10/2016 alla ditta Cyber srl</t>
  </si>
  <si>
    <t>. Previsione di asta pubblica con diritto di prelazione a favore del concessionario sul prezzo di aggiudicazione.</t>
  </si>
  <si>
    <t>si per il 2016</t>
  </si>
  <si>
    <t>si per il 2017</t>
  </si>
  <si>
    <t>no  per il 2017</t>
  </si>
  <si>
    <t>si nel 2017</t>
  </si>
  <si>
    <t>si per 2018</t>
  </si>
  <si>
    <t>Verrà alienata insieme all'immobile IPSIA in quanto l'edificio non è dotato di parcheggi ed area verde.stima puntuale</t>
  </si>
  <si>
    <t>Necessaria acquisizione di una porzione di sedime.</t>
  </si>
  <si>
    <t>P.A. 2016-2018</t>
  </si>
  <si>
    <t xml:space="preserve"> ALIENATA con atto notarile del 11/03/16 </t>
  </si>
  <si>
    <t>Alienata a seguito di asta andata deserta, a trattativa privata diretta al prezzo base dell'Asta deserta  in data 24/08/2016</t>
  </si>
  <si>
    <t xml:space="preserve"> Asta deserta il 28-01-2016.Si è deciso di non inserirla nel PA 2017 ma di concederla in uso vista la richiesta di concessione pervenuta  da IBO in data 13/10/16</t>
  </si>
  <si>
    <t>Asta deserta il 28-01-2016..si è deciso di non inserirla nel PA 2017 ma di concederla in uso vista la richiesta di concessione pervenuta  da IBO in data 13/10/16</t>
  </si>
  <si>
    <t>In attuazione della Convenzione del 2009  tra  Comune e Università relativa alla realizzazione del progetto "Nuovi Laboratori di Edilizia e Costruzioni" Stipulato diritto d'uso a favore dell'università in data 21/06/2016</t>
  </si>
  <si>
    <t xml:space="preserve"> Inserito nella Proposta Immobili 2015 per l'Agenzia del Demanio.Deliberata concessione di porzione alla Regione per realizzare un Data Center (delibera PG 3101-16 del 12-01-2016). </t>
  </si>
  <si>
    <t>ceduto a trattativa privata  in data 27/10/2016 a Nicola Rimessi</t>
  </si>
  <si>
    <t>sarà necessaria  stima puntuale</t>
  </si>
  <si>
    <t xml:space="preserve">Ogni intervento che aumenti il carico urbanistico è condizionato al preventivo inserimento nel POC. Il valore del piano alienazioni 2015-17 teneva conto sia dell'area che dell'edificio sovrastante, realizzato dal superficiario. Il valore è stato rideterminato con un abbattimento del 22,50% del valore, tenuto conto anche dell'incendio che ha danneggiato la struttura. Perizia ridefinita a seguito di sopralluogo in loco ottenuta l'autorizzazione da parte del curatore per rideterminare il valore residuo dell'edificio al termine del diritto di superficie (2033). </t>
  </si>
  <si>
    <t>necessita di stima puntuale .</t>
  </si>
  <si>
    <t>pervevenuta di recente da parte del Segretariato Mibact autorizzazione alla concessione</t>
  </si>
  <si>
    <t xml:space="preserve">Previsioni alienazioni più probabili </t>
  </si>
  <si>
    <t xml:space="preserve">370.000,00 € (1 trimestre ex pesa via Bologna )  25.000,00 (rata Cosma e Damiano )
</t>
  </si>
  <si>
    <t>121.00,00 €  area via Marconi (secondo semestre)</t>
  </si>
  <si>
    <t>€ 7.930,00 area via Veneziani</t>
  </si>
  <si>
    <t>€ 7.491,00 entrate da diritti di superficie stipulati nel 2015 e versati annualmente (Aranova Freedom, Lega del Cane e ADO)</t>
  </si>
  <si>
    <t>€ 417.500,00 (2 trim: area via Michelini ) 
€ 1.069.500,00 (3 trim. Area via Arginone) 
€ 7.491,00 (3 trim: entrate da diritti sup. 2015)</t>
  </si>
  <si>
    <t>TOTALE PROBABILI € 581.421,00</t>
  </si>
  <si>
    <t>€ 3.123.734,00 (Aree S. Girgio)
€ 7491,00 (3 trim.entrate da diritti sup. 2015)</t>
  </si>
  <si>
    <t>€ 212.040,00(4 trim ex Tibertelli, )
€ 27.000,00 (4 trim: versati mensilmente per acquisto Cosma e Damiano)</t>
  </si>
  <si>
    <t>TOTALE PROBABILI €  3.420.265,00</t>
  </si>
  <si>
    <t xml:space="preserve">Presso il Tribunale di Ferrara, causa per il trasferimento di proprietà dell'area edificabile. Già eseguite le verifiche sull'inquinamento dell'area necessarie a definire la posizione dell'Amministrazione Comunale nei confronti dell'aggiudicatario dell'asta. Sentenza del  Tribunale di Ferrara n. 509-2011 in cui il tribunale dichiara la propria incompetenza per difetto di giurisdizione. L'Immobiliare Giardino ha presentato ricorso alla Corte d'Appello impugnando la sentenza il 26/06/2011. In data 7.12.2011 è stato richiesto all'Immobiliare di esprimersi se acquisire o rinunciare all'acquisto (con restituzione della caparra versata). L'Immobiliare si è detta ancora interessata all'acquisto ma si poneva il problema degli interventi per la questione ambientale. Il Comune si è costituito in giudizio (delibera PG 1/84189 del 18/10/2011) con prima udienza prevista il 29/11/2011. La Corte d'Appello di Bologna ha confermato la sentenza di 1 grado (carenza di giurisdizione). </t>
  </si>
  <si>
    <t xml:space="preserve">Con delibera PG 2016-67465 del 14/06/16 è stata approvata la TRANSAZIONE della CONTROVERSIA CON IMMOBILIARE GIARDINO
SRL RELATIVA A COMPRAVENDITA AREA VIA GULINELLI.
.L'area è stata oggetto di una procedura di apposizione di servitù di metanodotto  in corso di deliberazione da parte del Consiglio Comunale a favore di   SNAM per la realizzazione di un metanodotto </t>
  </si>
  <si>
    <t>Asta pubblica deserta il 4-11-2015. Si è optato per una valorizzazione attraverso l'istituto della locazione. Inserito nel bando per la locazione chiuso il 30-12-2015. Nessuna offerta per questo immobile .Locazione effettuata in seguito a trattativa privata preceduta da gara ufficiosa del 11/03/2016.</t>
  </si>
  <si>
    <t xml:space="preserve"> Con delibera di Consiglio Comunale  PG 84346/16 del 19/09/16  è stata modificata la convenzione stipulata in data 01/06/1999 Rep n. 16629/5834 tra il Comune di Ferrara e la Provincia e si è proceduto alla restituzione   delle porzioni del complesso non più destinate ai fini scolastici.in data 28/04/16 L'università di Ferrara   chiedeva in concessione la porzione di immobile restituito  per adibirlo ,previa riqualificazione, a studentato. Con orientamento di Giunta del 21/06/2016 P.G. 69314,si era deciso di addivenire, una volta ottenuta l’autorizzazione alla concessione in uso da parte del Segretariato Regionale del Ministero dei Beni Culturali e delle Attività Culturali e del Turismo, alla formalizzazione di apposita concessione.Il percorso ha subito un arresto in quanto l'Università non ha potuto candidare l'immobile al Bando Miur</t>
  </si>
  <si>
    <t>Ipotesi da attuare nel caso in cui non vada a buon fine la richiesta nell'ambito del federalismo demaniale entro il 31/12/2016</t>
  </si>
  <si>
    <t>La somma per l'acquisto verrà resa disponibile dalla Soc. Estense srl. Parziale rettifica del Piano Alienazioni 2012(PG 17746/12). A seguito di frazionamento l'area da acquisire è minore rispetto a quella preventivata. Nell’atto notarile di acquisizione si preciserà che al pagamento eseguito sulla base della convenzione urbanistica sottoscritta in data 28/11/2012 (rogante Notaio Magnani rep 44369/25423 - validità fino al 28/11/2025 ai sensi dell’art. 30 L.98/2013) non si applicherà il meccanismo della revocatoria fallimentare. E' stato sottoscritto un Protocollo d'Intesa, tra RER - Provincia e Comune,  che prevede l'impegno della RER a cedere a titolo oneroso al Comune, con spese a carico dei privati, le aree citate.E' già stata sollecitata la stipula.</t>
  </si>
  <si>
    <t>Asta deserta in data 15/04/2015 verrà utilizzato nel corso del 2017 come eventuale sede per uffici che hanno uffici con previsione lavori  rafforzamento sismico.</t>
  </si>
  <si>
    <t xml:space="preserve"> L’acquirente dell’area potrà versare il prezzo di acquisto con accollo per quota parte delle spese per la realizzazione della rotatoria su via marconi – via Michelini (pari a circa €100.400,00). Procedura espropriativa pressochè definita per metanodotto Snam</t>
  </si>
  <si>
    <t>Lotto 1.5. inserito in proposta immobili 2016</t>
  </si>
  <si>
    <t>Inserito a POC.Residenziale 45 alloggi sul mapp. 521 il resto a mitigazione (verde).</t>
  </si>
  <si>
    <t xml:space="preserve">Il Conservatorio ha riconsegnato l'immobile e lo stesso è stato concesso all'Università fino al 2018, che vi ha trasferito le segreterie di Palazzo Renata di Francia oggetto di lavori post sisma. </t>
  </si>
  <si>
    <t>Bando manifestazione di interesse andato deserto in data 28/09/2012. Nel corso del 2015 alcune società si sono dimostrate interessate alla concessione. Il Comune ha approvato un progetto che preveda, a carico dell'Amministrazione comunale, un adeguamento sotto l'aspetto strutturale e sotto il profilo delle predisposizioni impiantistiche dei locali  nonché dei restauri specialistici delle parti decorate. Bando per i lavori aggiudicato. Già predisposti, da parte del Servizio Patrimonio, delibera, bando e  contratto di concessione per la concessione dei locali che verranno deliberati dalla Giunta entro il 2016</t>
  </si>
  <si>
    <t>Iniziata la procedura negoziata.Si è tenuta la seduta dell'apertura delle bustecon relativa aggiudicazione provvisoria. E'in corso la predisposizione per la procedura per l'aggiudicazione definitiva</t>
  </si>
  <si>
    <t>Oggetto di valorizzazione nell'ambito della STU. Verifica ambientale in corso. Il valore del precedente piano alienazioni (2015-2017)  è stato abbattuto del   22,50%. Verrà aggiornata la stima. Inserito nella Proposta Immobili 2015.</t>
  </si>
  <si>
    <t>si per 2017</t>
  </si>
  <si>
    <t>Sull’area è attualmente vigente - ai sensi dell’art. 41 della Legge Regionale E.R. 24 marzo 2000, n. 20  - un Piano Urbanistico di Attuazione, approvato con Delibera di C.C. P.G. 105057 del 22/12/2011 ed entrato in vigore il 29/2/2012 a seguito della pubblicazione in pari data del BUR E. R. n. 35, del Decreto del Presidente della Provincia di Ferrara prot. n. 4164 del 18/1/2012</t>
  </si>
  <si>
    <t>€212.040,00 (4Trim: S. Domenico)
 € 27.000,00 (4 trim: versati mensilmente per acquisto Cosma e Damiano)</t>
  </si>
  <si>
    <t>TOTALE PROBABILI € 1.783.531,00</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</si>
</sst>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quot;€&quot;\ #,##0.00"/>
    <numFmt numFmtId="168" formatCode="#,##0.00_ ;\-#,##0.00\ "/>
    <numFmt numFmtId="169" formatCode="&quot;€&quot;\ #,##0"/>
    <numFmt numFmtId="170" formatCode="[$€-2]\ #.##000_);[Red]\([$€-2]\ #.##000\)"/>
    <numFmt numFmtId="171" formatCode="#,##0.00;[Red]#,##0.00"/>
    <numFmt numFmtId="172" formatCode="&quot;€&quot;\ #,##0.00;[Red]&quot;€&quot;\ #,##0.00"/>
  </numFmts>
  <fonts count="53">
    <font>
      <sz val="10"/>
      <name val="Arial"/>
      <family val="0"/>
    </font>
    <font>
      <b/>
      <sz val="12"/>
      <name val="Arial"/>
      <family val="2"/>
    </font>
    <font>
      <sz val="12"/>
      <name val="Arial"/>
      <family val="2"/>
    </font>
    <font>
      <b/>
      <sz val="14"/>
      <name val="Arial"/>
      <family val="2"/>
    </font>
    <font>
      <b/>
      <sz val="16"/>
      <name val="Arial"/>
      <family val="2"/>
    </font>
    <font>
      <sz val="14"/>
      <name val="Arial"/>
      <family val="2"/>
    </font>
    <font>
      <b/>
      <sz val="11"/>
      <name val="Arial"/>
      <family val="2"/>
    </font>
    <font>
      <sz val="11"/>
      <name val="Arial"/>
      <family val="2"/>
    </font>
    <font>
      <sz val="11"/>
      <color indexed="10"/>
      <name val="Arial"/>
      <family val="2"/>
    </font>
    <font>
      <u val="single"/>
      <sz val="11"/>
      <name val="Arial"/>
      <family val="2"/>
    </font>
    <font>
      <u val="single"/>
      <sz val="10"/>
      <color indexed="12"/>
      <name val="Arial"/>
      <family val="0"/>
    </font>
    <font>
      <u val="single"/>
      <sz val="10"/>
      <color indexed="36"/>
      <name val="Arial"/>
      <family val="0"/>
    </font>
    <font>
      <b/>
      <sz val="10"/>
      <name val="Tahoma"/>
      <family val="2"/>
    </font>
    <font>
      <b/>
      <sz val="10"/>
      <name val="Arial"/>
      <family val="2"/>
    </font>
    <font>
      <sz val="12"/>
      <color indexed="10"/>
      <name val="Arial"/>
      <family val="2"/>
    </font>
    <font>
      <b/>
      <sz val="12"/>
      <color indexed="10"/>
      <name val="Arial"/>
      <family val="2"/>
    </font>
    <font>
      <sz val="8"/>
      <name val="Arial"/>
      <family val="0"/>
    </font>
    <font>
      <b/>
      <sz val="11"/>
      <color indexed="10"/>
      <name val="Arial"/>
      <family val="2"/>
    </font>
    <font>
      <sz val="16"/>
      <name val="Arial"/>
      <family val="2"/>
    </font>
    <font>
      <sz val="12"/>
      <name val="Tahoma"/>
      <family val="2"/>
    </font>
    <font>
      <b/>
      <sz val="14"/>
      <name val="Tahoma"/>
      <family val="2"/>
    </font>
    <font>
      <sz val="10"/>
      <name val="Tahoma"/>
      <family val="2"/>
    </font>
    <font>
      <b/>
      <sz val="12"/>
      <name val="Tahoma"/>
      <family val="2"/>
    </font>
    <font>
      <b/>
      <sz val="20"/>
      <name val="Arial"/>
      <family val="2"/>
    </font>
    <font>
      <sz val="11"/>
      <name val="Tahoma"/>
      <family val="2"/>
    </font>
    <font>
      <b/>
      <sz val="11"/>
      <name val="Tahoma"/>
      <family val="2"/>
    </font>
    <font>
      <strike/>
      <sz val="14"/>
      <name val="Arial"/>
      <family val="2"/>
    </font>
    <font>
      <sz val="5.75"/>
      <color indexed="8"/>
      <name val="Arial"/>
      <family val="0"/>
    </font>
    <font>
      <sz val="10.25"/>
      <color indexed="8"/>
      <name val="Arial"/>
      <family val="0"/>
    </font>
    <font>
      <sz val="7.35"/>
      <color indexed="8"/>
      <name val="Arial"/>
      <family val="0"/>
    </font>
    <font>
      <sz val="11.75"/>
      <color indexed="8"/>
      <name val="Arial"/>
      <family val="0"/>
    </font>
    <font>
      <sz val="4.5"/>
      <color indexed="8"/>
      <name val="Arial"/>
      <family val="0"/>
    </font>
    <font>
      <sz val="9.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5"/>
      <color indexed="8"/>
      <name val="Arial"/>
      <family val="0"/>
    </font>
    <font>
      <b/>
      <sz val="12"/>
      <color indexed="8"/>
      <name val="Arial"/>
      <family val="0"/>
    </font>
    <font>
      <b/>
      <sz val="9.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mediu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2" fillId="16" borderId="1" applyNumberFormat="0" applyAlignment="0" applyProtection="0"/>
    <xf numFmtId="0" fontId="43" fillId="0" borderId="2" applyNumberFormat="0" applyFill="0" applyAlignment="0" applyProtection="0"/>
    <xf numFmtId="0" fontId="44" fillId="17"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44" fontId="0" fillId="0" borderId="0" applyFont="0" applyFill="0" applyBorder="0" applyAlignment="0" applyProtection="0"/>
    <xf numFmtId="0" fontId="4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2" borderId="0" applyNumberFormat="0" applyBorder="0" applyAlignment="0" applyProtection="0"/>
    <xf numFmtId="0" fontId="0" fillId="23" borderId="4" applyNumberFormat="0" applyFont="0" applyAlignment="0" applyProtection="0"/>
    <xf numFmtId="0" fontId="41" fillId="16"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47" fillId="0" borderId="9" applyNumberFormat="0" applyFill="0" applyAlignment="0" applyProtection="0"/>
    <xf numFmtId="0" fontId="38"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2">
    <xf numFmtId="0" fontId="0" fillId="0" borderId="0" xfId="0" applyAlignment="1">
      <alignment/>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4" fontId="2" fillId="0" borderId="10" xfId="44"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horizontal="center" vertical="center" wrapText="1"/>
    </xf>
    <xf numFmtId="0" fontId="2" fillId="0" borderId="10" xfId="0" applyFont="1" applyFill="1" applyBorder="1" applyAlignment="1">
      <alignment horizontal="center" vertical="center" wrapText="1"/>
    </xf>
    <xf numFmtId="167" fontId="2" fillId="0" borderId="10"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44" fontId="2" fillId="0" borderId="0" xfId="44" applyFont="1" applyFill="1" applyBorder="1" applyAlignment="1">
      <alignment horizontal="center" vertical="center" wrapText="1"/>
    </xf>
    <xf numFmtId="44" fontId="2" fillId="0" borderId="0" xfId="44" applyFont="1" applyFill="1" applyBorder="1" applyAlignment="1">
      <alignment vertical="center" wrapText="1"/>
    </xf>
    <xf numFmtId="0" fontId="1" fillId="0" borderId="0" xfId="0" applyFont="1" applyBorder="1" applyAlignment="1">
      <alignment horizontal="center" vertical="center" wrapText="1"/>
    </xf>
    <xf numFmtId="44" fontId="2" fillId="0" borderId="0" xfId="44" applyFont="1" applyBorder="1" applyAlignment="1">
      <alignment vertical="center" wrapText="1"/>
    </xf>
    <xf numFmtId="0" fontId="7" fillId="0" borderId="0" xfId="0" applyFont="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Border="1" applyAlignment="1">
      <alignment vertical="center" wrapText="1"/>
    </xf>
    <xf numFmtId="0" fontId="7" fillId="0" borderId="11"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Fill="1" applyAlignment="1">
      <alignment vertical="center" wrapText="1"/>
    </xf>
    <xf numFmtId="0" fontId="7" fillId="0" borderId="10" xfId="0" applyFont="1" applyFill="1" applyBorder="1" applyAlignment="1">
      <alignment horizontal="left" vertical="center" wrapText="1"/>
    </xf>
    <xf numFmtId="44" fontId="7" fillId="0" borderId="10" xfId="44"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44" fontId="7" fillId="0" borderId="0" xfId="44" applyFont="1" applyFill="1" applyBorder="1" applyAlignment="1">
      <alignment vertical="center" wrapText="1"/>
    </xf>
    <xf numFmtId="0" fontId="8" fillId="0" borderId="0" xfId="0" applyFont="1" applyBorder="1" applyAlignment="1">
      <alignment vertical="center" wrapText="1"/>
    </xf>
    <xf numFmtId="0" fontId="6" fillId="0" borderId="12" xfId="0" applyFont="1" applyBorder="1" applyAlignment="1">
      <alignment horizontal="center" vertical="center" wrapText="1"/>
    </xf>
    <xf numFmtId="0" fontId="9" fillId="0" borderId="0" xfId="0" applyFont="1" applyBorder="1" applyAlignment="1">
      <alignment vertical="center" wrapText="1"/>
    </xf>
    <xf numFmtId="2" fontId="7" fillId="0" borderId="0" xfId="0" applyNumberFormat="1" applyFont="1" applyBorder="1" applyAlignment="1">
      <alignment vertical="center" wrapText="1"/>
    </xf>
    <xf numFmtId="167" fontId="7" fillId="0" borderId="0" xfId="0" applyNumberFormat="1" applyFont="1" applyFill="1" applyBorder="1" applyAlignment="1">
      <alignment vertical="center" wrapText="1"/>
    </xf>
    <xf numFmtId="44" fontId="7" fillId="0" borderId="0" xfId="44" applyFont="1" applyFill="1" applyBorder="1" applyAlignment="1">
      <alignment horizontal="center" vertical="center" wrapText="1"/>
    </xf>
    <xf numFmtId="0" fontId="8" fillId="0" borderId="0" xfId="0" applyFont="1" applyFill="1" applyBorder="1" applyAlignment="1">
      <alignment vertical="center" wrapText="1"/>
    </xf>
    <xf numFmtId="4" fontId="7"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4" fontId="2" fillId="0" borderId="0" xfId="44" applyFont="1" applyBorder="1" applyAlignment="1">
      <alignment horizontal="center" vertical="center" wrapText="1"/>
    </xf>
    <xf numFmtId="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12" fillId="0" borderId="0" xfId="0" applyFont="1" applyBorder="1" applyAlignment="1">
      <alignment/>
    </xf>
    <xf numFmtId="0" fontId="12" fillId="0" borderId="0" xfId="0" applyFont="1" applyBorder="1" applyAlignment="1">
      <alignment horizontal="left"/>
    </xf>
    <xf numFmtId="167" fontId="2" fillId="0" borderId="10" xfId="0" applyNumberFormat="1" applyFont="1" applyBorder="1" applyAlignment="1">
      <alignment vertical="center" wrapText="1"/>
    </xf>
    <xf numFmtId="44" fontId="2" fillId="0" borderId="10" xfId="44" applyFont="1" applyBorder="1" applyAlignment="1">
      <alignment horizontal="center" vertical="center" wrapText="1"/>
    </xf>
    <xf numFmtId="44" fontId="2" fillId="0" borderId="10" xfId="44" applyFont="1" applyBorder="1" applyAlignment="1">
      <alignment vertical="center" wrapText="1"/>
    </xf>
    <xf numFmtId="44" fontId="2" fillId="0" borderId="10" xfId="44" applyFont="1" applyFill="1" applyBorder="1" applyAlignment="1">
      <alignment vertical="center" wrapText="1"/>
    </xf>
    <xf numFmtId="0" fontId="2" fillId="0" borderId="10" xfId="0" applyFont="1" applyBorder="1" applyAlignment="1">
      <alignment horizontal="left" vertical="center" wrapText="1"/>
    </xf>
    <xf numFmtId="0" fontId="2" fillId="0" borderId="0" xfId="0" applyFont="1" applyAlignment="1">
      <alignment/>
    </xf>
    <xf numFmtId="0" fontId="0" fillId="0" borderId="0" xfId="0" applyAlignment="1">
      <alignment horizontal="left" vertical="center" wrapText="1"/>
    </xf>
    <xf numFmtId="0" fontId="0" fillId="0" borderId="0" xfId="0" applyAlignment="1">
      <alignment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vertical="center" wrapText="1"/>
    </xf>
    <xf numFmtId="44" fontId="2" fillId="0" borderId="0" xfId="44" applyFont="1" applyAlignment="1">
      <alignment vertical="center" wrapText="1"/>
    </xf>
    <xf numFmtId="0" fontId="2" fillId="0" borderId="0" xfId="0" applyFont="1" applyAlignment="1">
      <alignment horizontal="left" vertical="center" wrapText="1"/>
    </xf>
    <xf numFmtId="7" fontId="2" fillId="0" borderId="10" xfId="44"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Border="1" applyAlignment="1">
      <alignment/>
    </xf>
    <xf numFmtId="0" fontId="1" fillId="0" borderId="0" xfId="0" applyFont="1" applyBorder="1" applyAlignment="1">
      <alignment horizontal="left" vertical="center" wrapText="1"/>
    </xf>
    <xf numFmtId="0" fontId="15" fillId="0" borderId="0" xfId="0" applyFont="1" applyFill="1" applyAlignment="1">
      <alignment vertical="center" wrapText="1"/>
    </xf>
    <xf numFmtId="43" fontId="2" fillId="0" borderId="0" xfId="44" applyNumberFormat="1" applyFont="1" applyBorder="1" applyAlignment="1">
      <alignment horizontal="center" vertical="center" wrapText="1"/>
    </xf>
    <xf numFmtId="43" fontId="2" fillId="0" borderId="0" xfId="44" applyNumberFormat="1" applyFont="1" applyBorder="1" applyAlignment="1">
      <alignment vertical="center" wrapText="1"/>
    </xf>
    <xf numFmtId="43" fontId="7" fillId="0" borderId="0" xfId="0" applyNumberFormat="1" applyFont="1" applyBorder="1" applyAlignment="1">
      <alignment vertical="center" wrapText="1"/>
    </xf>
    <xf numFmtId="43" fontId="2" fillId="0" borderId="0" xfId="44" applyNumberFormat="1" applyFont="1" applyFill="1" applyBorder="1" applyAlignment="1">
      <alignment vertical="center" wrapText="1"/>
    </xf>
    <xf numFmtId="7" fontId="3" fillId="0" borderId="13" xfId="0" applyNumberFormat="1" applyFont="1" applyBorder="1" applyAlignment="1">
      <alignment/>
    </xf>
    <xf numFmtId="0" fontId="3" fillId="0" borderId="0" xfId="0" applyFont="1" applyAlignment="1">
      <alignment/>
    </xf>
    <xf numFmtId="0" fontId="1" fillId="0" borderId="13" xfId="0" applyFont="1" applyBorder="1" applyAlignment="1">
      <alignment/>
    </xf>
    <xf numFmtId="44" fontId="1" fillId="0" borderId="13" xfId="0" applyNumberFormat="1" applyFont="1" applyBorder="1" applyAlignment="1">
      <alignment/>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Alignment="1">
      <alignment vertical="center" wrapText="1"/>
    </xf>
    <xf numFmtId="0" fontId="5" fillId="0" borderId="0" xfId="0" applyFont="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7" fontId="5" fillId="0" borderId="10" xfId="44" applyNumberFormat="1" applyFont="1" applyFill="1" applyBorder="1" applyAlignment="1">
      <alignment horizontal="center" vertical="center" wrapText="1"/>
    </xf>
    <xf numFmtId="0" fontId="5" fillId="0" borderId="10" xfId="0" applyFont="1" applyBorder="1" applyAlignment="1">
      <alignment vertical="center" wrapText="1"/>
    </xf>
    <xf numFmtId="4" fontId="5" fillId="0" borderId="1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44" fontId="1" fillId="0" borderId="0" xfId="0" applyNumberFormat="1" applyFont="1" applyBorder="1" applyAlignment="1">
      <alignmen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44" fontId="19" fillId="0" borderId="10" xfId="44"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4" fontId="19" fillId="0" borderId="10" xfId="44" applyNumberFormat="1" applyFont="1" applyFill="1" applyBorder="1" applyAlignment="1">
      <alignment horizontal="center" vertical="center" wrapText="1"/>
    </xf>
    <xf numFmtId="168" fontId="19" fillId="0" borderId="10" xfId="44"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44" fontId="19" fillId="0" borderId="0" xfId="44" applyFont="1" applyAlignment="1">
      <alignment vertical="center" wrapText="1"/>
    </xf>
    <xf numFmtId="4" fontId="1" fillId="0" borderId="10" xfId="0" applyNumberFormat="1" applyFont="1" applyFill="1" applyBorder="1" applyAlignment="1">
      <alignment horizontal="center" vertical="center" wrapText="1"/>
    </xf>
    <xf numFmtId="44" fontId="1" fillId="0" borderId="10" xfId="0" applyNumberFormat="1" applyFont="1" applyFill="1" applyBorder="1" applyAlignment="1">
      <alignment vertical="center" wrapText="1"/>
    </xf>
    <xf numFmtId="0" fontId="20" fillId="0" borderId="0" xfId="0" applyFont="1" applyBorder="1" applyAlignment="1">
      <alignment/>
    </xf>
    <xf numFmtId="0" fontId="5" fillId="0" borderId="0" xfId="0" applyFont="1" applyAlignment="1">
      <alignment/>
    </xf>
    <xf numFmtId="0" fontId="20" fillId="0" borderId="0" xfId="0" applyFont="1" applyBorder="1" applyAlignment="1">
      <alignment horizontal="left"/>
    </xf>
    <xf numFmtId="44" fontId="2" fillId="0" borderId="10" xfId="0" applyNumberFormat="1" applyFont="1" applyFill="1" applyBorder="1" applyAlignment="1">
      <alignment vertical="center" wrapText="1"/>
    </xf>
    <xf numFmtId="44" fontId="1" fillId="0" borderId="10" xfId="44" applyFont="1" applyFill="1" applyBorder="1" applyAlignment="1">
      <alignment horizontal="center" vertical="center" wrapText="1"/>
    </xf>
    <xf numFmtId="0" fontId="19"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0" xfId="0" applyFont="1" applyFill="1" applyAlignment="1">
      <alignment/>
    </xf>
    <xf numFmtId="0" fontId="0" fillId="0" borderId="14" xfId="0" applyBorder="1" applyAlignment="1">
      <alignment/>
    </xf>
    <xf numFmtId="0" fontId="6" fillId="16" borderId="10" xfId="0" applyFont="1" applyFill="1" applyBorder="1" applyAlignment="1">
      <alignment horizontal="center" vertical="center" wrapText="1"/>
    </xf>
    <xf numFmtId="0" fontId="6" fillId="16" borderId="10" xfId="0" applyFont="1" applyFill="1" applyBorder="1" applyAlignment="1">
      <alignment vertical="center" wrapText="1"/>
    </xf>
    <xf numFmtId="44" fontId="15" fillId="16" borderId="0" xfId="44" applyFont="1" applyFill="1" applyBorder="1" applyAlignment="1">
      <alignment horizontal="center" vertical="center" wrapText="1"/>
    </xf>
    <xf numFmtId="0" fontId="15" fillId="16" borderId="0" xfId="0" applyFont="1" applyFill="1" applyBorder="1" applyAlignment="1">
      <alignment horizontal="center" vertical="center" wrapText="1"/>
    </xf>
    <xf numFmtId="0" fontId="17" fillId="16" borderId="0" xfId="0" applyFont="1" applyFill="1" applyBorder="1" applyAlignment="1">
      <alignment vertical="center" wrapText="1"/>
    </xf>
    <xf numFmtId="0" fontId="1" fillId="16" borderId="0" xfId="0" applyFont="1" applyFill="1" applyBorder="1" applyAlignment="1">
      <alignment horizontal="center" vertical="center" wrapText="1"/>
    </xf>
    <xf numFmtId="0" fontId="6" fillId="16" borderId="0" xfId="0" applyFont="1" applyFill="1" applyBorder="1" applyAlignment="1">
      <alignment vertical="center" wrapText="1"/>
    </xf>
    <xf numFmtId="0" fontId="7" fillId="16" borderId="0" xfId="0" applyFont="1" applyFill="1" applyAlignment="1">
      <alignment vertical="center" wrapText="1"/>
    </xf>
    <xf numFmtId="0" fontId="0" fillId="16" borderId="0" xfId="0" applyFill="1" applyAlignment="1">
      <alignment/>
    </xf>
    <xf numFmtId="0" fontId="3" fillId="16" borderId="10" xfId="0" applyFont="1" applyFill="1" applyBorder="1" applyAlignment="1">
      <alignment horizontal="center" vertical="center" wrapText="1"/>
    </xf>
    <xf numFmtId="0" fontId="3" fillId="16" borderId="10" xfId="0" applyFont="1" applyFill="1" applyBorder="1" applyAlignment="1">
      <alignment horizontal="left" vertical="center" wrapText="1"/>
    </xf>
    <xf numFmtId="0" fontId="5" fillId="16" borderId="0" xfId="0" applyFont="1" applyFill="1" applyAlignment="1">
      <alignment vertical="center" wrapText="1"/>
    </xf>
    <xf numFmtId="0" fontId="1" fillId="16" borderId="10" xfId="0" applyFont="1" applyFill="1" applyBorder="1" applyAlignment="1">
      <alignment horizontal="center" vertical="center" wrapText="1"/>
    </xf>
    <xf numFmtId="0" fontId="1" fillId="16" borderId="10" xfId="0" applyFont="1" applyFill="1" applyBorder="1" applyAlignment="1">
      <alignment vertical="center" wrapText="1"/>
    </xf>
    <xf numFmtId="0" fontId="0" fillId="16" borderId="0" xfId="0" applyFill="1" applyAlignment="1">
      <alignment vertical="center" wrapText="1"/>
    </xf>
    <xf numFmtId="0" fontId="0" fillId="16" borderId="0" xfId="0" applyFill="1" applyBorder="1" applyAlignment="1">
      <alignment/>
    </xf>
    <xf numFmtId="0" fontId="22" fillId="16" borderId="10" xfId="0" applyFont="1" applyFill="1" applyBorder="1" applyAlignment="1">
      <alignment horizontal="center" vertical="center" wrapText="1"/>
    </xf>
    <xf numFmtId="44" fontId="22" fillId="16" borderId="10" xfId="44" applyFont="1" applyFill="1" applyBorder="1" applyAlignment="1">
      <alignment horizontal="center" vertical="center" wrapText="1"/>
    </xf>
    <xf numFmtId="0" fontId="2" fillId="0" borderId="10" xfId="0" applyFont="1" applyBorder="1" applyAlignment="1">
      <alignment horizontal="justify" vertical="center"/>
    </xf>
    <xf numFmtId="0" fontId="0" fillId="0" borderId="10" xfId="0" applyBorder="1" applyAlignment="1">
      <alignment horizontal="center" vertical="center"/>
    </xf>
    <xf numFmtId="0" fontId="20" fillId="0" borderId="12" xfId="0" applyFont="1" applyBorder="1" applyAlignment="1">
      <alignment vertical="center" wrapText="1"/>
    </xf>
    <xf numFmtId="0" fontId="21" fillId="0" borderId="12" xfId="0" applyFont="1" applyBorder="1" applyAlignment="1">
      <alignment vertical="center" wrapText="1"/>
    </xf>
    <xf numFmtId="0" fontId="22" fillId="0" borderId="0" xfId="0" applyFont="1" applyBorder="1" applyAlignment="1">
      <alignment horizontal="center" vertical="center" wrapText="1"/>
    </xf>
    <xf numFmtId="0" fontId="13" fillId="16" borderId="10" xfId="0" applyFont="1" applyFill="1" applyBorder="1" applyAlignment="1">
      <alignment vertical="center" wrapText="1"/>
    </xf>
    <xf numFmtId="0" fontId="2" fillId="0" borderId="10" xfId="0" applyNumberFormat="1" applyFont="1" applyBorder="1" applyAlignment="1">
      <alignment horizontal="center" vertical="center" wrapText="1" shrinkToFit="1"/>
    </xf>
    <xf numFmtId="0" fontId="22" fillId="0" borderId="0" xfId="0" applyFont="1" applyBorder="1" applyAlignment="1">
      <alignment/>
    </xf>
    <xf numFmtId="0" fontId="22" fillId="0" borderId="0" xfId="0" applyFont="1" applyBorder="1" applyAlignment="1">
      <alignment horizontal="left"/>
    </xf>
    <xf numFmtId="0" fontId="2" fillId="0" borderId="0" xfId="0" applyFont="1" applyAlignment="1">
      <alignment/>
    </xf>
    <xf numFmtId="0" fontId="1" fillId="0" borderId="10" xfId="0" applyFont="1" applyBorder="1" applyAlignment="1">
      <alignment vertical="center" wrapText="1"/>
    </xf>
    <xf numFmtId="0" fontId="1" fillId="0" borderId="0" xfId="0" applyFont="1" applyAlignment="1">
      <alignment horizontal="center" vertical="center" wrapText="1"/>
    </xf>
    <xf numFmtId="44" fontId="2" fillId="0" borderId="0" xfId="0" applyNumberFormat="1" applyFont="1" applyAlignment="1">
      <alignment vertical="center" wrapText="1"/>
    </xf>
    <xf numFmtId="0" fontId="2" fillId="0" borderId="0" xfId="0" applyFont="1" applyAlignment="1">
      <alignment horizontal="right" vertical="center" wrapText="1"/>
    </xf>
    <xf numFmtId="0" fontId="1" fillId="0" borderId="11" xfId="0" applyFont="1" applyFill="1" applyBorder="1" applyAlignment="1">
      <alignment horizontal="center" vertical="center" wrapText="1"/>
    </xf>
    <xf numFmtId="44" fontId="1" fillId="0" borderId="0" xfId="0" applyNumberFormat="1" applyFont="1" applyAlignment="1">
      <alignment vertical="center" wrapText="1"/>
    </xf>
    <xf numFmtId="0" fontId="1" fillId="0" borderId="0" xfId="0" applyFont="1" applyBorder="1" applyAlignment="1">
      <alignment vertical="center" wrapText="1"/>
    </xf>
    <xf numFmtId="172" fontId="1" fillId="0" borderId="0" xfId="0" applyNumberFormat="1" applyFont="1" applyBorder="1" applyAlignment="1">
      <alignment vertical="center" wrapText="1"/>
    </xf>
    <xf numFmtId="0" fontId="1" fillId="16" borderId="10" xfId="0" applyFont="1" applyFill="1" applyBorder="1" applyAlignment="1">
      <alignment horizontal="center" vertical="center"/>
    </xf>
    <xf numFmtId="0" fontId="24" fillId="0" borderId="10" xfId="0" applyFont="1" applyBorder="1" applyAlignment="1">
      <alignment vertical="center" wrapText="1"/>
    </xf>
    <xf numFmtId="44" fontId="2" fillId="4" borderId="0" xfId="44" applyFont="1" applyFill="1" applyBorder="1" applyAlignment="1">
      <alignment horizontal="center" vertical="center" wrapText="1"/>
    </xf>
    <xf numFmtId="43" fontId="7" fillId="4" borderId="0" xfId="0" applyNumberFormat="1" applyFont="1" applyFill="1" applyBorder="1" applyAlignment="1">
      <alignment vertical="center" wrapText="1"/>
    </xf>
    <xf numFmtId="0" fontId="7" fillId="4" borderId="0" xfId="0" applyFont="1" applyFill="1" applyAlignment="1">
      <alignment vertical="center" wrapText="1"/>
    </xf>
    <xf numFmtId="43" fontId="2" fillId="4" borderId="0" xfId="44"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 fontId="7"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67" fontId="3"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Border="1" applyAlignment="1">
      <alignment vertical="center" wrapText="1"/>
    </xf>
    <xf numFmtId="44" fontId="5" fillId="0" borderId="0" xfId="44" applyFont="1" applyBorder="1" applyAlignment="1">
      <alignment vertical="center" wrapText="1"/>
    </xf>
    <xf numFmtId="0" fontId="2" fillId="0" borderId="0" xfId="0" applyFont="1" applyBorder="1" applyAlignment="1">
      <alignment horizontal="justify" vertical="center"/>
    </xf>
    <xf numFmtId="44" fontId="14" fillId="0" borderId="0" xfId="0" applyNumberFormat="1" applyFont="1" applyAlignment="1">
      <alignment vertical="center" wrapText="1"/>
    </xf>
    <xf numFmtId="0" fontId="0" fillId="0" borderId="0" xfId="0" applyFont="1" applyFill="1" applyBorder="1" applyAlignment="1" applyProtection="1">
      <alignment horizontal="left" vertical="center" wrapText="1"/>
      <protection locked="0"/>
    </xf>
    <xf numFmtId="0" fontId="19" fillId="0" borderId="0" xfId="0" applyFont="1" applyFill="1" applyBorder="1" applyAlignment="1">
      <alignment vertical="center" wrapText="1"/>
    </xf>
    <xf numFmtId="7" fontId="2" fillId="0" borderId="10" xfId="0" applyNumberFormat="1" applyFont="1" applyFill="1" applyBorder="1" applyAlignment="1">
      <alignment vertical="center" wrapText="1"/>
    </xf>
    <xf numFmtId="7" fontId="2" fillId="0" borderId="15" xfId="44" applyNumberFormat="1" applyFont="1" applyFill="1" applyBorder="1" applyAlignment="1">
      <alignment vertical="center" wrapText="1"/>
    </xf>
    <xf numFmtId="167" fontId="2" fillId="0" borderId="0" xfId="0" applyNumberFormat="1" applyFont="1" applyBorder="1" applyAlignment="1">
      <alignment vertical="center" wrapText="1"/>
    </xf>
    <xf numFmtId="0" fontId="19" fillId="0" borderId="0" xfId="0" applyFont="1" applyFill="1" applyBorder="1" applyAlignment="1">
      <alignment horizontal="center" vertical="center" wrapText="1"/>
    </xf>
    <xf numFmtId="49" fontId="0" fillId="0" borderId="0" xfId="0" applyNumberFormat="1" applyBorder="1" applyAlignment="1">
      <alignment vertical="center" wrapText="1"/>
    </xf>
    <xf numFmtId="44" fontId="22" fillId="0" borderId="0" xfId="44" applyNumberFormat="1" applyFont="1" applyBorder="1" applyAlignment="1">
      <alignment vertical="center" wrapText="1"/>
    </xf>
    <xf numFmtId="0" fontId="0" fillId="0" borderId="0" xfId="0" applyBorder="1" applyAlignment="1">
      <alignment/>
    </xf>
    <xf numFmtId="0" fontId="1" fillId="0" borderId="0" xfId="0" applyFont="1" applyFill="1" applyBorder="1" applyAlignment="1">
      <alignment horizontal="center" vertical="center" wrapText="1"/>
    </xf>
    <xf numFmtId="44" fontId="2" fillId="4" borderId="0" xfId="44" applyFont="1" applyFill="1" applyBorder="1" applyAlignment="1">
      <alignment vertical="center" wrapText="1"/>
    </xf>
    <xf numFmtId="43" fontId="2" fillId="4" borderId="0" xfId="44" applyNumberFormat="1" applyFont="1" applyFill="1" applyBorder="1" applyAlignment="1">
      <alignment vertical="center" wrapText="1"/>
    </xf>
    <xf numFmtId="0" fontId="7" fillId="4" borderId="0" xfId="0" applyFont="1" applyFill="1" applyBorder="1" applyAlignment="1">
      <alignment vertical="center" wrapText="1"/>
    </xf>
    <xf numFmtId="0" fontId="7" fillId="0" borderId="10" xfId="0" applyFont="1" applyBorder="1" applyAlignment="1">
      <alignment horizontal="center" vertical="center" wrapText="1"/>
    </xf>
    <xf numFmtId="0" fontId="2" fillId="0" borderId="15" xfId="0" applyFont="1" applyBorder="1" applyAlignment="1">
      <alignment vertical="center" wrapText="1"/>
    </xf>
    <xf numFmtId="172" fontId="2" fillId="0" borderId="15" xfId="0" applyNumberFormat="1" applyFont="1" applyBorder="1" applyAlignment="1">
      <alignment vertical="center" wrapText="1"/>
    </xf>
    <xf numFmtId="0" fontId="1" fillId="0" borderId="0" xfId="0" applyFont="1" applyFill="1" applyBorder="1" applyAlignment="1">
      <alignment vertical="center" wrapText="1"/>
    </xf>
    <xf numFmtId="44" fontId="2" fillId="0" borderId="0" xfId="0" applyNumberFormat="1" applyFont="1" applyBorder="1" applyAlignment="1">
      <alignment vertical="center" wrapText="1"/>
    </xf>
    <xf numFmtId="0" fontId="1" fillId="0" borderId="15" xfId="0" applyFont="1" applyBorder="1" applyAlignment="1">
      <alignment vertical="center" wrapText="1"/>
    </xf>
    <xf numFmtId="0" fontId="5"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 fillId="0" borderId="16" xfId="0" applyFont="1" applyBorder="1" applyAlignment="1">
      <alignment vertical="center" wrapText="1"/>
    </xf>
    <xf numFmtId="0" fontId="1" fillId="0" borderId="10" xfId="0" applyFont="1" applyFill="1" applyBorder="1" applyAlignment="1">
      <alignment wrapText="1"/>
    </xf>
    <xf numFmtId="172" fontId="1" fillId="0" borderId="10" xfId="0" applyNumberFormat="1" applyFont="1" applyFill="1" applyBorder="1" applyAlignment="1">
      <alignment/>
    </xf>
    <xf numFmtId="0" fontId="1" fillId="0" borderId="10" xfId="0" applyFont="1" applyFill="1" applyBorder="1" applyAlignment="1">
      <alignment horizontal="center" vertical="center" wrapText="1"/>
    </xf>
    <xf numFmtId="172" fontId="1"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4" fontId="1" fillId="0" borderId="13" xfId="0" applyNumberFormat="1" applyFont="1" applyFill="1" applyBorder="1" applyAlignment="1">
      <alignment vertical="center" wrapText="1"/>
    </xf>
    <xf numFmtId="0" fontId="1" fillId="0" borderId="17" xfId="0" applyFont="1" applyFill="1" applyBorder="1" applyAlignment="1">
      <alignment vertical="center" wrapText="1"/>
    </xf>
    <xf numFmtId="167" fontId="1" fillId="0" borderId="18" xfId="44" applyNumberFormat="1" applyFont="1" applyFill="1" applyBorder="1" applyAlignment="1">
      <alignment vertical="center" wrapText="1"/>
    </xf>
    <xf numFmtId="0" fontId="6" fillId="0" borderId="13" xfId="0" applyFont="1" applyFill="1" applyBorder="1" applyAlignment="1">
      <alignment vertical="center" wrapText="1"/>
    </xf>
    <xf numFmtId="167" fontId="1" fillId="0" borderId="13" xfId="0" applyNumberFormat="1" applyFont="1" applyFill="1" applyBorder="1" applyAlignment="1">
      <alignment vertical="center" wrapText="1"/>
    </xf>
    <xf numFmtId="0" fontId="2" fillId="0" borderId="19" xfId="0" applyFont="1" applyBorder="1" applyAlignment="1">
      <alignment vertical="center" wrapText="1"/>
    </xf>
    <xf numFmtId="44" fontId="7" fillId="0" borderId="10" xfId="44" applyFont="1" applyFill="1" applyBorder="1" applyAlignment="1">
      <alignment vertical="center" wrapText="1"/>
    </xf>
    <xf numFmtId="0" fontId="0" fillId="0" borderId="0" xfId="0" applyAlignment="1">
      <alignment vertical="center"/>
    </xf>
    <xf numFmtId="39" fontId="19" fillId="0" borderId="10" xfId="44" applyNumberFormat="1" applyFont="1" applyFill="1" applyBorder="1" applyAlignment="1">
      <alignment vertical="center" wrapText="1"/>
    </xf>
    <xf numFmtId="44" fontId="19" fillId="0" borderId="10" xfId="44" applyFont="1" applyBorder="1" applyAlignment="1">
      <alignment horizontal="center" vertical="center" wrapText="1"/>
    </xf>
    <xf numFmtId="0" fontId="19" fillId="0" borderId="10" xfId="44" applyNumberFormat="1" applyFont="1" applyBorder="1" applyAlignment="1">
      <alignment vertical="center" wrapText="1"/>
    </xf>
    <xf numFmtId="0" fontId="0" fillId="0" borderId="0" xfId="0" applyNumberFormat="1" applyAlignment="1">
      <alignment/>
    </xf>
    <xf numFmtId="0" fontId="0" fillId="0" borderId="0" xfId="0" applyNumberFormat="1" applyAlignment="1">
      <alignment vertical="center"/>
    </xf>
    <xf numFmtId="0" fontId="6" fillId="16" borderId="10" xfId="0" applyNumberFormat="1" applyFont="1" applyFill="1" applyBorder="1" applyAlignment="1">
      <alignment horizontal="center" vertical="center" wrapText="1"/>
    </xf>
    <xf numFmtId="0" fontId="2" fillId="0" borderId="10" xfId="44" applyNumberFormat="1" applyFont="1" applyFill="1" applyBorder="1" applyAlignment="1">
      <alignment vertical="center" wrapText="1"/>
    </xf>
    <xf numFmtId="0" fontId="0" fillId="0" borderId="0" xfId="0" applyBorder="1" applyAlignment="1">
      <alignment vertical="center"/>
    </xf>
    <xf numFmtId="3" fontId="2" fillId="0" borderId="11" xfId="0" applyNumberFormat="1" applyFont="1" applyBorder="1" applyAlignment="1">
      <alignment horizontal="center" vertical="center" wrapText="1"/>
    </xf>
    <xf numFmtId="44" fontId="2" fillId="0" borderId="11" xfId="44" applyFont="1" applyBorder="1" applyAlignment="1">
      <alignment vertical="center" wrapText="1"/>
    </xf>
    <xf numFmtId="0" fontId="2" fillId="0" borderId="0" xfId="0" applyFont="1" applyFill="1" applyBorder="1" applyAlignment="1">
      <alignment/>
    </xf>
    <xf numFmtId="0" fontId="0" fillId="0" borderId="10"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vertical="center" wrapText="1"/>
    </xf>
    <xf numFmtId="44" fontId="2" fillId="0" borderId="0" xfId="0" applyNumberFormat="1" applyFont="1" applyBorder="1" applyAlignment="1">
      <alignment vertical="center"/>
    </xf>
    <xf numFmtId="0" fontId="24" fillId="0" borderId="10" xfId="0" applyNumberFormat="1" applyFont="1" applyBorder="1" applyAlignment="1">
      <alignment vertical="center" wrapText="1"/>
    </xf>
    <xf numFmtId="0" fontId="21" fillId="0" borderId="0" xfId="0" applyFont="1" applyBorder="1" applyAlignment="1">
      <alignment vertical="center" wrapText="1"/>
    </xf>
    <xf numFmtId="0" fontId="2" fillId="0" borderId="20" xfId="0" applyFont="1" applyBorder="1" applyAlignment="1">
      <alignment vertical="center" wrapText="1"/>
    </xf>
    <xf numFmtId="0" fontId="2" fillId="0" borderId="13" xfId="0" applyFont="1" applyBorder="1" applyAlignment="1">
      <alignment vertical="center" wrapText="1"/>
    </xf>
    <xf numFmtId="44" fontId="1" fillId="0" borderId="13" xfId="0" applyNumberFormat="1" applyFont="1" applyBorder="1" applyAlignment="1">
      <alignment vertical="center" wrapText="1"/>
    </xf>
    <xf numFmtId="0" fontId="2" fillId="0" borderId="15" xfId="0" applyFont="1" applyBorder="1" applyAlignment="1">
      <alignment horizontal="center" vertical="center" wrapText="1"/>
    </xf>
    <xf numFmtId="0" fontId="1" fillId="16" borderId="11" xfId="0"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44" fontId="2" fillId="0" borderId="13" xfId="44" applyFont="1" applyBorder="1" applyAlignment="1">
      <alignment vertical="center" wrapText="1"/>
    </xf>
    <xf numFmtId="0" fontId="2" fillId="0" borderId="13" xfId="0" applyFont="1" applyFill="1" applyBorder="1" applyAlignment="1">
      <alignment horizontal="center" vertical="center" wrapText="1"/>
    </xf>
    <xf numFmtId="0" fontId="2" fillId="0" borderId="11" xfId="0" applyNumberFormat="1" applyFont="1" applyBorder="1" applyAlignment="1">
      <alignment vertical="center" wrapText="1"/>
    </xf>
    <xf numFmtId="0" fontId="13" fillId="0" borderId="16" xfId="0" applyFont="1" applyBorder="1" applyAlignment="1">
      <alignment vertical="center" wrapText="1"/>
    </xf>
    <xf numFmtId="7" fontId="2" fillId="0" borderId="10" xfId="44" applyNumberFormat="1" applyFont="1" applyFill="1" applyBorder="1" applyAlignment="1">
      <alignment vertical="center" wrapText="1"/>
    </xf>
    <xf numFmtId="0" fontId="0" fillId="0" borderId="10" xfId="0" applyBorder="1" applyAlignment="1">
      <alignment vertical="center" wrapText="1"/>
    </xf>
    <xf numFmtId="39" fontId="3" fillId="0" borderId="21" xfId="0" applyNumberFormat="1" applyFont="1" applyBorder="1" applyAlignment="1">
      <alignment/>
    </xf>
    <xf numFmtId="44" fontId="3" fillId="0" borderId="10" xfId="0" applyNumberFormat="1" applyFont="1" applyBorder="1" applyAlignment="1">
      <alignment vertical="center"/>
    </xf>
    <xf numFmtId="0" fontId="13" fillId="0" borderId="10" xfId="0" applyFont="1" applyBorder="1" applyAlignment="1">
      <alignment vertical="center" wrapText="1"/>
    </xf>
    <xf numFmtId="44" fontId="2" fillId="0" borderId="11" xfId="44"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44" fontId="2" fillId="0" borderId="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0" fillId="0" borderId="0" xfId="0" applyFill="1" applyAlignment="1">
      <alignment vertical="center" wrapText="1"/>
    </xf>
    <xf numFmtId="0" fontId="0" fillId="0" borderId="10" xfId="0" applyFill="1" applyBorder="1" applyAlignment="1">
      <alignment vertical="center" wrapText="1"/>
    </xf>
    <xf numFmtId="0" fontId="19" fillId="0" borderId="16" xfId="0" applyFont="1" applyFill="1" applyBorder="1" applyAlignment="1">
      <alignment horizontal="center" vertical="center" wrapText="1"/>
    </xf>
    <xf numFmtId="0" fontId="19" fillId="0" borderId="0" xfId="44" applyNumberFormat="1" applyFont="1" applyBorder="1" applyAlignment="1">
      <alignment vertical="center" wrapText="1"/>
    </xf>
    <xf numFmtId="0" fontId="0" fillId="0" borderId="10" xfId="0" applyFill="1" applyBorder="1" applyAlignment="1">
      <alignment horizontal="center" vertical="center" wrapText="1"/>
    </xf>
    <xf numFmtId="44" fontId="0" fillId="0" borderId="10" xfId="44" applyFont="1" applyFill="1" applyBorder="1" applyAlignment="1">
      <alignment vertical="center" wrapText="1"/>
    </xf>
    <xf numFmtId="44" fontId="15" fillId="0" borderId="0" xfId="44" applyFont="1" applyFill="1" applyBorder="1" applyAlignment="1">
      <alignment horizontal="center" vertical="center" wrapText="1"/>
    </xf>
    <xf numFmtId="44" fontId="14" fillId="0" borderId="0" xfId="44" applyFont="1" applyFill="1" applyBorder="1" applyAlignment="1">
      <alignment horizontal="center" vertical="center" wrapText="1"/>
    </xf>
    <xf numFmtId="0" fontId="8" fillId="0" borderId="0" xfId="0" applyFont="1" applyFill="1" applyAlignment="1">
      <alignment vertical="center" wrapText="1"/>
    </xf>
    <xf numFmtId="0" fontId="3" fillId="0" borderId="0" xfId="0" applyFont="1" applyBorder="1" applyAlignment="1">
      <alignment horizontal="left" vertical="center" wrapText="1"/>
    </xf>
    <xf numFmtId="0" fontId="0" fillId="0" borderId="10" xfId="0" applyBorder="1" applyAlignment="1">
      <alignment vertical="center"/>
    </xf>
    <xf numFmtId="44" fontId="13" fillId="0" borderId="10" xfId="44" applyFont="1" applyFill="1" applyBorder="1" applyAlignment="1">
      <alignment vertical="center" wrapText="1"/>
    </xf>
    <xf numFmtId="44" fontId="6" fillId="0" borderId="10" xfId="44" applyFont="1" applyFill="1" applyBorder="1" applyAlignment="1">
      <alignment vertical="center" wrapText="1"/>
    </xf>
    <xf numFmtId="7" fontId="3" fillId="0" borderId="10" xfId="0" applyNumberFormat="1" applyFont="1" applyBorder="1" applyAlignment="1">
      <alignment/>
    </xf>
    <xf numFmtId="39" fontId="25" fillId="0" borderId="10" xfId="44" applyNumberFormat="1" applyFont="1" applyBorder="1" applyAlignment="1">
      <alignment horizontal="right" vertical="center" wrapText="1"/>
    </xf>
    <xf numFmtId="0" fontId="26" fillId="0" borderId="10" xfId="0" applyFont="1" applyFill="1" applyBorder="1" applyAlignment="1">
      <alignment horizontal="center" vertical="center" wrapText="1"/>
    </xf>
    <xf numFmtId="0" fontId="26" fillId="0" borderId="0" xfId="0" applyFont="1" applyFill="1" applyAlignment="1">
      <alignment vertical="center" wrapText="1"/>
    </xf>
    <xf numFmtId="7" fontId="3" fillId="0" borderId="10" xfId="0" applyNumberFormat="1" applyFont="1" applyFill="1" applyBorder="1" applyAlignment="1">
      <alignment vertical="center" wrapText="1"/>
    </xf>
    <xf numFmtId="44" fontId="2" fillId="0" borderId="15" xfId="0" applyNumberFormat="1" applyFont="1" applyBorder="1" applyAlignment="1">
      <alignment vertical="center" wrapText="1"/>
    </xf>
    <xf numFmtId="172" fontId="1" fillId="0" borderId="15" xfId="0" applyNumberFormat="1" applyFont="1" applyBorder="1" applyAlignment="1">
      <alignment vertical="center" wrapText="1"/>
    </xf>
    <xf numFmtId="0" fontId="1" fillId="4" borderId="22" xfId="0" applyFont="1" applyFill="1" applyBorder="1" applyAlignment="1">
      <alignment horizontal="center" vertical="center" wrapText="1"/>
    </xf>
    <xf numFmtId="44" fontId="2" fillId="0" borderId="15" xfId="0" applyNumberFormat="1" applyFont="1" applyFill="1" applyBorder="1" applyAlignment="1">
      <alignment vertical="center" wrapText="1"/>
    </xf>
    <xf numFmtId="0" fontId="1" fillId="4" borderId="23" xfId="0" applyFont="1" applyFill="1" applyBorder="1" applyAlignment="1">
      <alignment horizontal="center" vertical="center" wrapText="1"/>
    </xf>
    <xf numFmtId="0" fontId="2" fillId="0" borderId="24" xfId="0" applyFont="1" applyBorder="1" applyAlignment="1">
      <alignment vertical="center" wrapText="1"/>
    </xf>
    <xf numFmtId="44" fontId="2" fillId="0" borderId="24" xfId="0" applyNumberFormat="1" applyFont="1" applyBorder="1" applyAlignment="1">
      <alignment vertical="center" wrapText="1"/>
    </xf>
    <xf numFmtId="8" fontId="2" fillId="0" borderId="24" xfId="0" applyNumberFormat="1" applyFont="1" applyBorder="1" applyAlignment="1">
      <alignment horizontal="left" vertical="center" wrapText="1"/>
    </xf>
    <xf numFmtId="44" fontId="1" fillId="0" borderId="25" xfId="0" applyNumberFormat="1" applyFont="1" applyBorder="1" applyAlignment="1">
      <alignment horizontal="left" vertical="center" wrapText="1"/>
    </xf>
    <xf numFmtId="8" fontId="1" fillId="0" borderId="26" xfId="0" applyNumberFormat="1" applyFont="1" applyBorder="1" applyAlignment="1">
      <alignment horizontal="righ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44" fontId="1" fillId="0" borderId="25" xfId="0" applyNumberFormat="1" applyFont="1" applyBorder="1" applyAlignment="1">
      <alignment vertical="center" wrapText="1"/>
    </xf>
    <xf numFmtId="44" fontId="1" fillId="0" borderId="26" xfId="0" applyNumberFormat="1" applyFont="1" applyBorder="1" applyAlignment="1">
      <alignment horizontal="right" vertical="center" wrapText="1"/>
    </xf>
    <xf numFmtId="172" fontId="2" fillId="0" borderId="16" xfId="0" applyNumberFormat="1" applyFont="1" applyBorder="1" applyAlignment="1">
      <alignment horizontal="right" vertical="center" wrapText="1"/>
    </xf>
    <xf numFmtId="167" fontId="0" fillId="0" borderId="0" xfId="0" applyNumberFormat="1" applyAlignment="1">
      <alignment/>
    </xf>
    <xf numFmtId="167" fontId="13" fillId="0" borderId="0" xfId="0" applyNumberFormat="1" applyFont="1" applyAlignment="1">
      <alignment/>
    </xf>
    <xf numFmtId="0" fontId="19" fillId="0" borderId="13" xfId="0" applyNumberFormat="1" applyFont="1" applyBorder="1" applyAlignment="1">
      <alignment vertical="center" wrapText="1"/>
    </xf>
    <xf numFmtId="44" fontId="1" fillId="0" borderId="24" xfId="0" applyNumberFormat="1" applyFont="1" applyBorder="1" applyAlignment="1">
      <alignment horizontal="right" vertical="center" wrapText="1"/>
    </xf>
    <xf numFmtId="44" fontId="1" fillId="0" borderId="28" xfId="0" applyNumberFormat="1" applyFont="1" applyBorder="1" applyAlignment="1">
      <alignment horizontal="right" vertical="center" wrapText="1"/>
    </xf>
    <xf numFmtId="44" fontId="1" fillId="16" borderId="10" xfId="44" applyFont="1" applyFill="1" applyBorder="1" applyAlignment="1">
      <alignment horizontal="center" vertical="center" wrapText="1"/>
    </xf>
    <xf numFmtId="0" fontId="0" fillId="0" borderId="0" xfId="0" applyFont="1" applyAlignment="1">
      <alignment/>
    </xf>
    <xf numFmtId="0" fontId="5" fillId="0" borderId="0" xfId="0" applyFont="1" applyAlignment="1">
      <alignment horizontal="center" vertical="center" wrapText="1"/>
    </xf>
    <xf numFmtId="0" fontId="1" fillId="0" borderId="12" xfId="0" applyFont="1" applyBorder="1" applyAlignment="1">
      <alignment horizontal="center" vertical="center" wrapText="1"/>
    </xf>
    <xf numFmtId="44" fontId="1" fillId="16" borderId="10" xfId="44" applyFont="1" applyFill="1" applyBorder="1" applyAlignment="1">
      <alignment horizontal="center" vertical="center" wrapText="1"/>
    </xf>
    <xf numFmtId="0" fontId="2" fillId="0" borderId="10" xfId="0" applyFont="1" applyBorder="1" applyAlignment="1">
      <alignment horizontal="center" vertical="center" wrapText="1"/>
    </xf>
    <xf numFmtId="4" fontId="1" fillId="0" borderId="10"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wrapText="1"/>
    </xf>
    <xf numFmtId="4"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right" vertical="center" wrapText="1"/>
    </xf>
    <xf numFmtId="0" fontId="1" fillId="0" borderId="17" xfId="0" applyFont="1" applyFill="1" applyBorder="1" applyAlignment="1">
      <alignment vertical="center" wrapText="1"/>
    </xf>
    <xf numFmtId="0" fontId="0" fillId="0" borderId="0" xfId="0" applyFont="1" applyAlignment="1">
      <alignment vertical="center" wrapText="1"/>
    </xf>
    <xf numFmtId="0" fontId="3" fillId="0" borderId="0" xfId="0" applyFont="1" applyAlignment="1">
      <alignment/>
    </xf>
    <xf numFmtId="0" fontId="1" fillId="0" borderId="13" xfId="0" applyFont="1" applyBorder="1" applyAlignment="1">
      <alignment/>
    </xf>
    <xf numFmtId="0" fontId="0" fillId="0" borderId="0" xfId="0" applyFont="1" applyFill="1" applyAlignment="1">
      <alignment horizontal="left" vertical="center" wrapText="1"/>
    </xf>
    <xf numFmtId="167" fontId="2" fillId="0" borderId="10" xfId="0" applyNumberFormat="1" applyFont="1" applyFill="1" applyBorder="1" applyAlignment="1">
      <alignment horizontal="center" vertical="center" wrapText="1"/>
    </xf>
    <xf numFmtId="172" fontId="1" fillId="0" borderId="1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4" fillId="0" borderId="10" xfId="0" applyFont="1" applyFill="1" applyBorder="1" applyAlignment="1">
      <alignment vertical="center" wrapText="1"/>
    </xf>
    <xf numFmtId="7" fontId="2" fillId="0" borderId="15" xfId="44" applyNumberFormat="1" applyFont="1" applyFill="1" applyBorder="1" applyAlignment="1">
      <alignment horizontal="center" vertical="center" wrapText="1"/>
    </xf>
    <xf numFmtId="7" fontId="3" fillId="0" borderId="10" xfId="0" applyNumberFormat="1" applyFont="1" applyBorder="1" applyAlignment="1">
      <alignment/>
    </xf>
    <xf numFmtId="0" fontId="2" fillId="0" borderId="0" xfId="0" applyFont="1" applyFill="1" applyBorder="1" applyAlignment="1">
      <alignment horizontal="center" vertical="center" wrapText="1"/>
    </xf>
    <xf numFmtId="0" fontId="24" fillId="0" borderId="10" xfId="0" applyFont="1" applyBorder="1" applyAlignment="1">
      <alignment horizontal="left" vertical="center" wrapText="1"/>
    </xf>
    <xf numFmtId="0" fontId="0" fillId="0" borderId="0" xfId="0" applyAlignment="1">
      <alignment horizontal="left" vertical="center" wrapText="1"/>
    </xf>
    <xf numFmtId="0" fontId="3"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Fill="1" applyAlignment="1">
      <alignment horizontal="left" vertical="center" wrapText="1"/>
    </xf>
    <xf numFmtId="0" fontId="18"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12"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horizontal="left" vertical="center" wrapText="1"/>
    </xf>
    <xf numFmtId="0" fontId="4" fillId="0" borderId="12" xfId="0" applyFont="1" applyBorder="1" applyAlignment="1">
      <alignment vertical="center" wrapText="1"/>
    </xf>
    <xf numFmtId="0" fontId="0" fillId="0" borderId="12" xfId="0" applyBorder="1" applyAlignment="1">
      <alignment vertical="center" wrapText="1"/>
    </xf>
    <xf numFmtId="0" fontId="3" fillId="0" borderId="13" xfId="0" applyFont="1" applyFill="1" applyBorder="1" applyAlignment="1">
      <alignment horizontal="left" vertical="center" wrapText="1"/>
    </xf>
    <xf numFmtId="0" fontId="14" fillId="0" borderId="0" xfId="0" applyFont="1" applyFill="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20" fillId="0" borderId="15"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xf>
    <xf numFmtId="0" fontId="1" fillId="24" borderId="10"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29"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ALIENAZIONI</a:t>
            </a:r>
          </a:p>
        </c:rich>
      </c:tx>
      <c:layout>
        <c:manualLayout>
          <c:xMode val="factor"/>
          <c:yMode val="factor"/>
          <c:x val="-0.00425"/>
          <c:y val="-0.01975"/>
        </c:manualLayout>
      </c:layout>
      <c:spPr>
        <a:noFill/>
        <a:ln>
          <a:noFill/>
        </a:ln>
      </c:spPr>
    </c:title>
    <c:view3D>
      <c:rotX val="15"/>
      <c:hPercent val="100"/>
      <c:rotY val="0"/>
      <c:depthPercent val="100"/>
      <c:rAngAx val="1"/>
    </c:view3D>
    <c:plotArea>
      <c:layout>
        <c:manualLayout>
          <c:xMode val="edge"/>
          <c:yMode val="edge"/>
          <c:x val="0.05575"/>
          <c:y val="0.202"/>
          <c:w val="0.632"/>
          <c:h val="0.5825"/>
        </c:manualLayout>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2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RIEPILOGO!$A$49:$A$51</c:f>
              <c:strCache>
                <c:ptCount val="3"/>
                <c:pt idx="0">
                  <c:v>TOTALE 2017</c:v>
                </c:pt>
                <c:pt idx="1">
                  <c:v>TOTALE 2018</c:v>
                </c:pt>
                <c:pt idx="2">
                  <c:v>TOTALE 2019</c:v>
                </c:pt>
              </c:strCache>
            </c:strRef>
          </c:cat>
          <c:val>
            <c:numRef>
              <c:f>RIEPILOGO!$B$49:$B$51</c:f>
              <c:numCache>
                <c:ptCount val="3"/>
                <c:pt idx="0">
                  <c:v>5530602</c:v>
                </c:pt>
                <c:pt idx="1">
                  <c:v>7502297</c:v>
                </c:pt>
                <c:pt idx="2">
                  <c:v>3810909</c:v>
                </c:pt>
              </c:numCache>
            </c:numRef>
          </c:val>
        </c:ser>
      </c:pie3DChart>
      <c:spPr>
        <a:noFill/>
        <a:ln>
          <a:noFill/>
        </a:ln>
      </c:spPr>
    </c:plotArea>
    <c:legend>
      <c:legendPos val="r"/>
      <c:layout>
        <c:manualLayout>
          <c:xMode val="edge"/>
          <c:yMode val="edge"/>
          <c:x val="0.7365"/>
          <c:y val="0.33325"/>
          <c:w val="0.2585"/>
          <c:h val="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Alienazioni 2017</a:t>
            </a:r>
          </a:p>
        </c:rich>
      </c:tx>
      <c:layout>
        <c:manualLayout>
          <c:xMode val="factor"/>
          <c:yMode val="factor"/>
          <c:x val="-0.0365"/>
          <c:y val="-0.00975"/>
        </c:manualLayout>
      </c:layout>
      <c:spPr>
        <a:noFill/>
        <a:ln>
          <a:noFill/>
        </a:ln>
      </c:spPr>
    </c:title>
    <c:view3D>
      <c:rotX val="15"/>
      <c:hPercent val="100"/>
      <c:rotY val="0"/>
      <c:depthPercent val="100"/>
      <c:rAngAx val="1"/>
    </c:view3D>
    <c:plotArea>
      <c:layout>
        <c:manualLayout>
          <c:xMode val="edge"/>
          <c:yMode val="edge"/>
          <c:x val="0.2265"/>
          <c:y val="0.214"/>
          <c:w val="0.30675"/>
          <c:h val="0.418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1"/>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17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RIEPILOGO!$A$21:$A$22</c:f>
              <c:strCache>
                <c:ptCount val="2"/>
                <c:pt idx="0">
                  <c:v>TAB 3 Alienazione fabbricati previsti per l'anno 2017</c:v>
                </c:pt>
                <c:pt idx="1">
                  <c:v>TAB 4 Alienazione terreni previsti per l'anno 2017</c:v>
                </c:pt>
              </c:strCache>
            </c:strRef>
          </c:cat>
          <c:val>
            <c:numRef>
              <c:f>RIEPILOGO!$B$21:$B$22</c:f>
              <c:numCache>
                <c:ptCount val="2"/>
                <c:pt idx="0">
                  <c:v>3906775</c:v>
                </c:pt>
                <c:pt idx="1">
                  <c:v>1608406</c:v>
                </c:pt>
              </c:numCache>
            </c:numRef>
          </c:val>
        </c:ser>
      </c:pie3DChart>
      <c:spPr>
        <a:noFill/>
        <a:ln>
          <a:noFill/>
        </a:ln>
      </c:spPr>
    </c:plotArea>
    <c:legend>
      <c:legendPos val="r"/>
      <c:layout>
        <c:manualLayout>
          <c:xMode val="edge"/>
          <c:yMode val="edge"/>
          <c:x val="0.77525"/>
          <c:y val="0.17775"/>
          <c:w val="0.2215"/>
          <c:h val="0.75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Alienazioni 2018</a:t>
            </a:r>
          </a:p>
        </c:rich>
      </c:tx>
      <c:layout>
        <c:manualLayout>
          <c:xMode val="factor"/>
          <c:yMode val="factor"/>
          <c:x val="-0.04225"/>
          <c:y val="-0.01875"/>
        </c:manualLayout>
      </c:layout>
      <c:spPr>
        <a:noFill/>
        <a:ln>
          <a:noFill/>
        </a:ln>
      </c:spPr>
    </c:title>
    <c:view3D>
      <c:rotX val="15"/>
      <c:hPercent val="100"/>
      <c:rotY val="0"/>
      <c:depthPercent val="100"/>
      <c:rAngAx val="1"/>
    </c:view3D>
    <c:plotArea>
      <c:layout>
        <c:manualLayout>
          <c:xMode val="edge"/>
          <c:yMode val="edge"/>
          <c:x val="0.10525"/>
          <c:y val="0.2715"/>
          <c:w val="0.4055"/>
          <c:h val="0.460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RIEPILOGO!$A$33:$A$34</c:f>
              <c:strCache>
                <c:ptCount val="2"/>
                <c:pt idx="0">
                  <c:v>TAB 8 Alienazione fabbricati previsti nell'anno 2018</c:v>
                </c:pt>
                <c:pt idx="1">
                  <c:v>TAB 9 Alienazione terreni previsti nell'anno 2018</c:v>
                </c:pt>
              </c:strCache>
            </c:strRef>
          </c:cat>
          <c:val>
            <c:numRef>
              <c:f>RIEPILOGO!$B$33:$B$34</c:f>
              <c:numCache>
                <c:ptCount val="2"/>
                <c:pt idx="0">
                  <c:v>4215497</c:v>
                </c:pt>
                <c:pt idx="1">
                  <c:v>3286800</c:v>
                </c:pt>
              </c:numCache>
            </c:numRef>
          </c:val>
        </c:ser>
      </c:pie3DChart>
      <c:spPr>
        <a:noFill/>
        <a:ln>
          <a:noFill/>
        </a:ln>
      </c:spPr>
    </c:plotArea>
    <c:legend>
      <c:legendPos val="r"/>
      <c:layout>
        <c:manualLayout>
          <c:xMode val="edge"/>
          <c:yMode val="edge"/>
          <c:x val="0.63725"/>
          <c:y val="0.28575"/>
          <c:w val="0.34325"/>
          <c:h val="0.65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Alienazioni 2019</a:t>
            </a:r>
          </a:p>
        </c:rich>
      </c:tx>
      <c:layout>
        <c:manualLayout>
          <c:xMode val="factor"/>
          <c:yMode val="factor"/>
          <c:x val="-0.0635"/>
          <c:y val="-0.00625"/>
        </c:manualLayout>
      </c:layout>
      <c:spPr>
        <a:noFill/>
        <a:ln>
          <a:noFill/>
        </a:ln>
      </c:spPr>
    </c:title>
    <c:view3D>
      <c:rotX val="15"/>
      <c:hPercent val="100"/>
      <c:rotY val="0"/>
      <c:depthPercent val="100"/>
      <c:rAngAx val="1"/>
    </c:view3D>
    <c:plotArea>
      <c:layout>
        <c:manualLayout>
          <c:xMode val="edge"/>
          <c:yMode val="edge"/>
          <c:x val="0.234"/>
          <c:y val="0.242"/>
          <c:w val="0.242"/>
          <c:h val="0.424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1"/>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RIEPILOGO!$A$42:$A$43</c:f>
              <c:strCache>
                <c:ptCount val="2"/>
                <c:pt idx="0">
                  <c:v>TAB 10 Alienazione fabbricati previsti nell'anno 2019</c:v>
                </c:pt>
                <c:pt idx="1">
                  <c:v>TAB 11 Alienazione terreni previsti nell'anno 2019</c:v>
                </c:pt>
              </c:strCache>
            </c:strRef>
          </c:cat>
          <c:val>
            <c:numRef>
              <c:f>RIEPILOGO!$B$42:$B$43</c:f>
              <c:numCache>
                <c:ptCount val="2"/>
                <c:pt idx="0">
                  <c:v>961000</c:v>
                </c:pt>
                <c:pt idx="1">
                  <c:v>2849909</c:v>
                </c:pt>
              </c:numCache>
            </c:numRef>
          </c:val>
        </c:ser>
      </c:pie3DChart>
      <c:spPr>
        <a:noFill/>
        <a:ln>
          <a:noFill/>
        </a:ln>
      </c:spPr>
    </c:plotArea>
    <c:legend>
      <c:legendPos val="r"/>
      <c:layout>
        <c:manualLayout>
          <c:xMode val="edge"/>
          <c:yMode val="edge"/>
          <c:x val="0.77925"/>
          <c:y val="0.155"/>
          <c:w val="0.22075"/>
          <c:h val="0.70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104775</xdr:rowOff>
    </xdr:from>
    <xdr:to>
      <xdr:col>6</xdr:col>
      <xdr:colOff>1238250</xdr:colOff>
      <xdr:row>6</xdr:row>
      <xdr:rowOff>57150</xdr:rowOff>
    </xdr:to>
    <xdr:pic>
      <xdr:nvPicPr>
        <xdr:cNvPr id="1" name="Picture 1" descr="intestazione28"/>
        <xdr:cNvPicPr preferRelativeResize="1">
          <a:picLocks noChangeAspect="1"/>
        </xdr:cNvPicPr>
      </xdr:nvPicPr>
      <xdr:blipFill>
        <a:blip r:embed="rId1"/>
        <a:stretch>
          <a:fillRect/>
        </a:stretch>
      </xdr:blipFill>
      <xdr:spPr>
        <a:xfrm>
          <a:off x="152400" y="295275"/>
          <a:ext cx="580072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114300</xdr:rowOff>
    </xdr:from>
    <xdr:to>
      <xdr:col>4</xdr:col>
      <xdr:colOff>1162050</xdr:colOff>
      <xdr:row>6</xdr:row>
      <xdr:rowOff>57150</xdr:rowOff>
    </xdr:to>
    <xdr:pic>
      <xdr:nvPicPr>
        <xdr:cNvPr id="1" name="Picture 1" descr="intestazione28"/>
        <xdr:cNvPicPr preferRelativeResize="1">
          <a:picLocks noChangeAspect="1"/>
        </xdr:cNvPicPr>
      </xdr:nvPicPr>
      <xdr:blipFill>
        <a:blip r:embed="rId1"/>
        <a:stretch>
          <a:fillRect/>
        </a:stretch>
      </xdr:blipFill>
      <xdr:spPr>
        <a:xfrm>
          <a:off x="47625" y="304800"/>
          <a:ext cx="5133975"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142875</xdr:rowOff>
    </xdr:from>
    <xdr:to>
      <xdr:col>4</xdr:col>
      <xdr:colOff>647700</xdr:colOff>
      <xdr:row>6</xdr:row>
      <xdr:rowOff>57150</xdr:rowOff>
    </xdr:to>
    <xdr:pic>
      <xdr:nvPicPr>
        <xdr:cNvPr id="1" name="Picture 1" descr="intestazione28"/>
        <xdr:cNvPicPr preferRelativeResize="1">
          <a:picLocks noChangeAspect="1"/>
        </xdr:cNvPicPr>
      </xdr:nvPicPr>
      <xdr:blipFill>
        <a:blip r:embed="rId1"/>
        <a:stretch>
          <a:fillRect/>
        </a:stretch>
      </xdr:blipFill>
      <xdr:spPr>
        <a:xfrm>
          <a:off x="47625" y="304800"/>
          <a:ext cx="60198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142875</xdr:rowOff>
    </xdr:from>
    <xdr:to>
      <xdr:col>3</xdr:col>
      <xdr:colOff>1485900</xdr:colOff>
      <xdr:row>6</xdr:row>
      <xdr:rowOff>57150</xdr:rowOff>
    </xdr:to>
    <xdr:pic>
      <xdr:nvPicPr>
        <xdr:cNvPr id="1" name="Picture 1" descr="intestazione28"/>
        <xdr:cNvPicPr preferRelativeResize="1">
          <a:picLocks noChangeAspect="1"/>
        </xdr:cNvPicPr>
      </xdr:nvPicPr>
      <xdr:blipFill>
        <a:blip r:embed="rId1"/>
        <a:stretch>
          <a:fillRect/>
        </a:stretch>
      </xdr:blipFill>
      <xdr:spPr>
        <a:xfrm>
          <a:off x="47625" y="304800"/>
          <a:ext cx="5353050"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54</xdr:row>
      <xdr:rowOff>66675</xdr:rowOff>
    </xdr:from>
    <xdr:to>
      <xdr:col>1</xdr:col>
      <xdr:colOff>628650</xdr:colOff>
      <xdr:row>63</xdr:row>
      <xdr:rowOff>0</xdr:rowOff>
    </xdr:to>
    <xdr:graphicFrame>
      <xdr:nvGraphicFramePr>
        <xdr:cNvPr id="1" name="Grafico 1"/>
        <xdr:cNvGraphicFramePr/>
      </xdr:nvGraphicFramePr>
      <xdr:xfrm>
        <a:off x="247650" y="14211300"/>
        <a:ext cx="3629025" cy="1647825"/>
      </xdr:xfrm>
      <a:graphic>
        <a:graphicData uri="http://schemas.openxmlformats.org/drawingml/2006/chart">
          <c:chart xmlns:c="http://schemas.openxmlformats.org/drawingml/2006/chart" r:id="rId1"/>
        </a:graphicData>
      </a:graphic>
    </xdr:graphicFrame>
    <xdr:clientData/>
  </xdr:twoCellAnchor>
  <xdr:twoCellAnchor>
    <xdr:from>
      <xdr:col>1</xdr:col>
      <xdr:colOff>790575</xdr:colOff>
      <xdr:row>54</xdr:row>
      <xdr:rowOff>66675</xdr:rowOff>
    </xdr:from>
    <xdr:to>
      <xdr:col>3</xdr:col>
      <xdr:colOff>904875</xdr:colOff>
      <xdr:row>63</xdr:row>
      <xdr:rowOff>0</xdr:rowOff>
    </xdr:to>
    <xdr:graphicFrame>
      <xdr:nvGraphicFramePr>
        <xdr:cNvPr id="2" name="Grafico 2"/>
        <xdr:cNvGraphicFramePr/>
      </xdr:nvGraphicFramePr>
      <xdr:xfrm>
        <a:off x="4038600" y="14211300"/>
        <a:ext cx="5562600" cy="16478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63</xdr:row>
      <xdr:rowOff>95250</xdr:rowOff>
    </xdr:from>
    <xdr:to>
      <xdr:col>1</xdr:col>
      <xdr:colOff>609600</xdr:colOff>
      <xdr:row>70</xdr:row>
      <xdr:rowOff>76200</xdr:rowOff>
    </xdr:to>
    <xdr:graphicFrame>
      <xdr:nvGraphicFramePr>
        <xdr:cNvPr id="3" name="Grafico 3"/>
        <xdr:cNvGraphicFramePr/>
      </xdr:nvGraphicFramePr>
      <xdr:xfrm>
        <a:off x="247650" y="15954375"/>
        <a:ext cx="3609975" cy="1314450"/>
      </xdr:xfrm>
      <a:graphic>
        <a:graphicData uri="http://schemas.openxmlformats.org/drawingml/2006/chart">
          <c:chart xmlns:c="http://schemas.openxmlformats.org/drawingml/2006/chart" r:id="rId3"/>
        </a:graphicData>
      </a:graphic>
    </xdr:graphicFrame>
    <xdr:clientData/>
  </xdr:twoCellAnchor>
  <xdr:twoCellAnchor>
    <xdr:from>
      <xdr:col>1</xdr:col>
      <xdr:colOff>771525</xdr:colOff>
      <xdr:row>63</xdr:row>
      <xdr:rowOff>95250</xdr:rowOff>
    </xdr:from>
    <xdr:to>
      <xdr:col>3</xdr:col>
      <xdr:colOff>904875</xdr:colOff>
      <xdr:row>70</xdr:row>
      <xdr:rowOff>85725</xdr:rowOff>
    </xdr:to>
    <xdr:graphicFrame>
      <xdr:nvGraphicFramePr>
        <xdr:cNvPr id="4" name="Grafico 4"/>
        <xdr:cNvGraphicFramePr/>
      </xdr:nvGraphicFramePr>
      <xdr:xfrm>
        <a:off x="4019550" y="15954375"/>
        <a:ext cx="5581650" cy="132397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1</xdr:row>
      <xdr:rowOff>142875</xdr:rowOff>
    </xdr:from>
    <xdr:to>
      <xdr:col>2</xdr:col>
      <xdr:colOff>333375</xdr:colOff>
      <xdr:row>6</xdr:row>
      <xdr:rowOff>57150</xdr:rowOff>
    </xdr:to>
    <xdr:pic>
      <xdr:nvPicPr>
        <xdr:cNvPr id="5" name="Picture 5" descr="intestazione28"/>
        <xdr:cNvPicPr preferRelativeResize="1">
          <a:picLocks noChangeAspect="1"/>
        </xdr:cNvPicPr>
      </xdr:nvPicPr>
      <xdr:blipFill>
        <a:blip r:embed="rId5"/>
        <a:stretch>
          <a:fillRect/>
        </a:stretch>
      </xdr:blipFill>
      <xdr:spPr>
        <a:xfrm>
          <a:off x="47625" y="304800"/>
          <a:ext cx="52959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133350</xdr:rowOff>
    </xdr:from>
    <xdr:to>
      <xdr:col>6</xdr:col>
      <xdr:colOff>704850</xdr:colOff>
      <xdr:row>6</xdr:row>
      <xdr:rowOff>47625</xdr:rowOff>
    </xdr:to>
    <xdr:pic>
      <xdr:nvPicPr>
        <xdr:cNvPr id="1" name="Picture 1" descr="intestazione28"/>
        <xdr:cNvPicPr preferRelativeResize="1">
          <a:picLocks noChangeAspect="1"/>
        </xdr:cNvPicPr>
      </xdr:nvPicPr>
      <xdr:blipFill>
        <a:blip r:embed="rId1"/>
        <a:stretch>
          <a:fillRect/>
        </a:stretch>
      </xdr:blipFill>
      <xdr:spPr>
        <a:xfrm>
          <a:off x="152400" y="295275"/>
          <a:ext cx="57150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104775</xdr:rowOff>
    </xdr:from>
    <xdr:to>
      <xdr:col>5</xdr:col>
      <xdr:colOff>1123950</xdr:colOff>
      <xdr:row>6</xdr:row>
      <xdr:rowOff>104775</xdr:rowOff>
    </xdr:to>
    <xdr:pic>
      <xdr:nvPicPr>
        <xdr:cNvPr id="1" name="Picture 1" descr="intestazione28"/>
        <xdr:cNvPicPr preferRelativeResize="1">
          <a:picLocks noChangeAspect="1"/>
        </xdr:cNvPicPr>
      </xdr:nvPicPr>
      <xdr:blipFill>
        <a:blip r:embed="rId1"/>
        <a:stretch>
          <a:fillRect/>
        </a:stretch>
      </xdr:blipFill>
      <xdr:spPr>
        <a:xfrm>
          <a:off x="152400" y="295275"/>
          <a:ext cx="63531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133350</xdr:rowOff>
    </xdr:from>
    <xdr:to>
      <xdr:col>4</xdr:col>
      <xdr:colOff>742950</xdr:colOff>
      <xdr:row>5</xdr:row>
      <xdr:rowOff>133350</xdr:rowOff>
    </xdr:to>
    <xdr:pic>
      <xdr:nvPicPr>
        <xdr:cNvPr id="1" name="Picture 1" descr="intestazione28"/>
        <xdr:cNvPicPr preferRelativeResize="1">
          <a:picLocks noChangeAspect="1"/>
        </xdr:cNvPicPr>
      </xdr:nvPicPr>
      <xdr:blipFill>
        <a:blip r:embed="rId1"/>
        <a:stretch>
          <a:fillRect/>
        </a:stretch>
      </xdr:blipFill>
      <xdr:spPr>
        <a:xfrm>
          <a:off x="152400" y="152400"/>
          <a:ext cx="49625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8</xdr:col>
      <xdr:colOff>457200</xdr:colOff>
      <xdr:row>5</xdr:row>
      <xdr:rowOff>161925</xdr:rowOff>
    </xdr:to>
    <xdr:pic>
      <xdr:nvPicPr>
        <xdr:cNvPr id="1" name="Picture 1" descr="intestazione28"/>
        <xdr:cNvPicPr preferRelativeResize="1">
          <a:picLocks noChangeAspect="1"/>
        </xdr:cNvPicPr>
      </xdr:nvPicPr>
      <xdr:blipFill>
        <a:blip r:embed="rId1"/>
        <a:stretch>
          <a:fillRect/>
        </a:stretch>
      </xdr:blipFill>
      <xdr:spPr>
        <a:xfrm>
          <a:off x="0" y="66675"/>
          <a:ext cx="833437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142875</xdr:rowOff>
    </xdr:from>
    <xdr:to>
      <xdr:col>6</xdr:col>
      <xdr:colOff>1104900</xdr:colOff>
      <xdr:row>7</xdr:row>
      <xdr:rowOff>66675</xdr:rowOff>
    </xdr:to>
    <xdr:pic>
      <xdr:nvPicPr>
        <xdr:cNvPr id="1" name="Picture 1" descr="intestazione28"/>
        <xdr:cNvPicPr preferRelativeResize="1">
          <a:picLocks noChangeAspect="1"/>
        </xdr:cNvPicPr>
      </xdr:nvPicPr>
      <xdr:blipFill>
        <a:blip r:embed="rId1"/>
        <a:stretch>
          <a:fillRect/>
        </a:stretch>
      </xdr:blipFill>
      <xdr:spPr>
        <a:xfrm>
          <a:off x="47625" y="304800"/>
          <a:ext cx="757237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142875</xdr:rowOff>
    </xdr:from>
    <xdr:to>
      <xdr:col>6</xdr:col>
      <xdr:colOff>1104900</xdr:colOff>
      <xdr:row>7</xdr:row>
      <xdr:rowOff>66675</xdr:rowOff>
    </xdr:to>
    <xdr:pic>
      <xdr:nvPicPr>
        <xdr:cNvPr id="1" name="Picture 2" descr="intestazione28"/>
        <xdr:cNvPicPr preferRelativeResize="1">
          <a:picLocks noChangeAspect="1"/>
        </xdr:cNvPicPr>
      </xdr:nvPicPr>
      <xdr:blipFill>
        <a:blip r:embed="rId1"/>
        <a:stretch>
          <a:fillRect/>
        </a:stretch>
      </xdr:blipFill>
      <xdr:spPr>
        <a:xfrm>
          <a:off x="47625" y="304800"/>
          <a:ext cx="7153275"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4</xdr:col>
      <xdr:colOff>819150</xdr:colOff>
      <xdr:row>5</xdr:row>
      <xdr:rowOff>171450</xdr:rowOff>
    </xdr:to>
    <xdr:pic>
      <xdr:nvPicPr>
        <xdr:cNvPr id="1" name="Picture 1" descr="intestazione28"/>
        <xdr:cNvPicPr preferRelativeResize="1">
          <a:picLocks noChangeAspect="1"/>
        </xdr:cNvPicPr>
      </xdr:nvPicPr>
      <xdr:blipFill>
        <a:blip r:embed="rId1"/>
        <a:stretch>
          <a:fillRect/>
        </a:stretch>
      </xdr:blipFill>
      <xdr:spPr>
        <a:xfrm>
          <a:off x="47625" y="219075"/>
          <a:ext cx="4533900"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142875</xdr:rowOff>
    </xdr:from>
    <xdr:to>
      <xdr:col>4</xdr:col>
      <xdr:colOff>647700</xdr:colOff>
      <xdr:row>6</xdr:row>
      <xdr:rowOff>57150</xdr:rowOff>
    </xdr:to>
    <xdr:pic>
      <xdr:nvPicPr>
        <xdr:cNvPr id="1" name="Picture 1" descr="intestazione28"/>
        <xdr:cNvPicPr preferRelativeResize="1">
          <a:picLocks noChangeAspect="1"/>
        </xdr:cNvPicPr>
      </xdr:nvPicPr>
      <xdr:blipFill>
        <a:blip r:embed="rId1"/>
        <a:stretch>
          <a:fillRect/>
        </a:stretch>
      </xdr:blipFill>
      <xdr:spPr>
        <a:xfrm>
          <a:off x="47625" y="304800"/>
          <a:ext cx="61817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60" zoomScaleNormal="50" zoomScalePageLayoutView="0" workbookViewId="0" topLeftCell="A1">
      <selection activeCell="D32" sqref="D32"/>
    </sheetView>
  </sheetViews>
  <sheetFormatPr defaultColWidth="9.140625" defaultRowHeight="12.75"/>
  <cols>
    <col min="1" max="1" width="9.00390625" style="0" bestFit="1" customWidth="1"/>
    <col min="2" max="2" width="12.57421875" style="0" customWidth="1"/>
    <col min="3" max="3" width="13.140625" style="0" customWidth="1"/>
    <col min="4" max="4" width="12.57421875" style="0" customWidth="1"/>
    <col min="5" max="5" width="11.8515625" style="0" customWidth="1"/>
    <col min="6" max="6" width="11.57421875" style="0" customWidth="1"/>
    <col min="7" max="7" width="23.00390625" style="0" customWidth="1"/>
    <col min="8" max="8" width="16.8515625" style="0" customWidth="1"/>
    <col min="9" max="9" width="15.140625" style="0" customWidth="1"/>
    <col min="10" max="10" width="18.28125" style="0" customWidth="1"/>
    <col min="11" max="11" width="76.421875" style="0" customWidth="1"/>
  </cols>
  <sheetData>
    <row r="1" spans="1:13" ht="15">
      <c r="A1" s="8"/>
      <c r="B1" s="8"/>
      <c r="C1" s="1"/>
      <c r="D1" s="1"/>
      <c r="E1" s="1"/>
      <c r="F1" s="1"/>
      <c r="G1" s="1"/>
      <c r="H1" s="1"/>
      <c r="I1" s="8"/>
      <c r="J1" s="1"/>
      <c r="K1" s="1"/>
      <c r="L1" s="1"/>
      <c r="M1" s="1"/>
    </row>
    <row r="2" spans="1:13" ht="15">
      <c r="A2" s="8"/>
      <c r="B2" s="8"/>
      <c r="C2" s="1"/>
      <c r="D2" s="1"/>
      <c r="E2" s="1"/>
      <c r="F2" s="1"/>
      <c r="G2" s="1"/>
      <c r="H2" s="1"/>
      <c r="I2" s="8"/>
      <c r="J2" s="1"/>
      <c r="K2" s="1"/>
      <c r="L2" s="1"/>
      <c r="M2" s="1"/>
    </row>
    <row r="3" spans="1:13" ht="15">
      <c r="A3" s="8"/>
      <c r="B3" s="8"/>
      <c r="C3" s="1"/>
      <c r="D3" s="1"/>
      <c r="E3" s="1"/>
      <c r="F3" s="1"/>
      <c r="G3" s="1"/>
      <c r="H3" s="1"/>
      <c r="I3" s="8"/>
      <c r="J3" s="1"/>
      <c r="K3" s="1"/>
      <c r="L3" s="1"/>
      <c r="M3" s="1"/>
    </row>
    <row r="4" spans="1:13" ht="15">
      <c r="A4" s="8"/>
      <c r="B4" s="8"/>
      <c r="C4" s="1"/>
      <c r="D4" s="1"/>
      <c r="E4" s="1"/>
      <c r="F4" s="1"/>
      <c r="G4" s="1"/>
      <c r="H4" s="1"/>
      <c r="I4" s="8"/>
      <c r="J4" s="1"/>
      <c r="K4" s="1"/>
      <c r="L4" s="1"/>
      <c r="M4" s="1"/>
    </row>
    <row r="5" spans="1:13" ht="15">
      <c r="A5" s="8"/>
      <c r="B5" s="8"/>
      <c r="C5" s="1"/>
      <c r="D5" s="1"/>
      <c r="E5" s="1"/>
      <c r="F5" s="1"/>
      <c r="G5" s="1"/>
      <c r="H5" s="1"/>
      <c r="I5" s="8"/>
      <c r="J5" s="1"/>
      <c r="K5" s="1"/>
      <c r="L5" s="1"/>
      <c r="M5" s="1"/>
    </row>
    <row r="6" spans="1:13" ht="15">
      <c r="A6" s="8"/>
      <c r="B6" s="8"/>
      <c r="C6" s="1"/>
      <c r="D6" s="1"/>
      <c r="E6" s="1"/>
      <c r="F6" s="1"/>
      <c r="G6" s="1"/>
      <c r="H6" s="1"/>
      <c r="I6" s="8"/>
      <c r="J6" s="1"/>
      <c r="K6" s="1"/>
      <c r="L6" s="1"/>
      <c r="M6" s="1"/>
    </row>
    <row r="7" spans="1:13" ht="15">
      <c r="A7" s="8"/>
      <c r="B7" s="8"/>
      <c r="C7" s="1"/>
      <c r="D7" s="1"/>
      <c r="E7" s="1"/>
      <c r="F7" s="1"/>
      <c r="G7" s="1"/>
      <c r="H7" s="1"/>
      <c r="I7" s="8"/>
      <c r="J7" s="1"/>
      <c r="K7" s="1"/>
      <c r="L7" s="1"/>
      <c r="M7" s="1"/>
    </row>
    <row r="8" spans="1:13" ht="15">
      <c r="A8" s="47" t="s">
        <v>55</v>
      </c>
      <c r="C8" s="1"/>
      <c r="D8" s="1"/>
      <c r="F8" s="1"/>
      <c r="G8" s="1"/>
      <c r="H8" s="1"/>
      <c r="I8" s="8"/>
      <c r="J8" s="1"/>
      <c r="K8" s="1"/>
      <c r="L8" s="1"/>
      <c r="M8" s="1"/>
    </row>
    <row r="9" spans="1:13" ht="15">
      <c r="A9" s="48" t="s">
        <v>56</v>
      </c>
      <c r="C9" s="1"/>
      <c r="D9" s="1"/>
      <c r="F9" s="1"/>
      <c r="G9" s="1"/>
      <c r="H9" s="1"/>
      <c r="I9" s="8"/>
      <c r="J9" s="1"/>
      <c r="K9" s="1"/>
      <c r="L9" s="1"/>
      <c r="M9" s="1"/>
    </row>
    <row r="10" spans="1:13" ht="15">
      <c r="A10" s="47" t="s">
        <v>57</v>
      </c>
      <c r="C10" s="1"/>
      <c r="D10" s="1"/>
      <c r="F10" s="1"/>
      <c r="G10" s="1"/>
      <c r="H10" s="1"/>
      <c r="I10" s="8"/>
      <c r="J10" s="1"/>
      <c r="K10" s="1"/>
      <c r="L10" s="1"/>
      <c r="M10" s="1"/>
    </row>
    <row r="11" spans="1:13" ht="15">
      <c r="A11" s="8"/>
      <c r="B11" s="8"/>
      <c r="C11" s="1"/>
      <c r="D11" s="1"/>
      <c r="E11" s="1"/>
      <c r="F11" s="1"/>
      <c r="G11" s="1"/>
      <c r="H11" s="1"/>
      <c r="I11" s="8"/>
      <c r="J11" s="1"/>
      <c r="K11" s="1"/>
      <c r="L11" s="1"/>
      <c r="M11" s="1"/>
    </row>
    <row r="12" spans="1:13" ht="15">
      <c r="A12" s="8"/>
      <c r="B12" s="8"/>
      <c r="C12" s="1"/>
      <c r="D12" s="1"/>
      <c r="E12" s="1"/>
      <c r="F12" s="1"/>
      <c r="G12" s="1"/>
      <c r="H12" s="1"/>
      <c r="I12" s="8"/>
      <c r="J12" s="1"/>
      <c r="K12" s="1"/>
      <c r="L12" s="1"/>
      <c r="M12" s="1"/>
    </row>
    <row r="13" spans="1:13" ht="20.25">
      <c r="A13" s="304" t="s">
        <v>191</v>
      </c>
      <c r="B13" s="304"/>
      <c r="C13" s="304"/>
      <c r="D13" s="304"/>
      <c r="E13" s="304"/>
      <c r="F13" s="304"/>
      <c r="G13" s="304"/>
      <c r="H13" s="304"/>
      <c r="I13" s="304"/>
      <c r="J13" s="304"/>
      <c r="K13" s="304"/>
      <c r="L13" s="305"/>
      <c r="M13" s="305"/>
    </row>
    <row r="14" spans="1:13" ht="126">
      <c r="A14" s="126" t="s">
        <v>37</v>
      </c>
      <c r="B14" s="222" t="s">
        <v>32</v>
      </c>
      <c r="C14" s="222" t="s">
        <v>33</v>
      </c>
      <c r="D14" s="222" t="s">
        <v>35</v>
      </c>
      <c r="E14" s="222" t="s">
        <v>169</v>
      </c>
      <c r="F14" s="222" t="s">
        <v>170</v>
      </c>
      <c r="G14" s="222" t="s">
        <v>36</v>
      </c>
      <c r="H14" s="222" t="s">
        <v>31</v>
      </c>
      <c r="I14" s="222" t="s">
        <v>50</v>
      </c>
      <c r="J14" s="222" t="s">
        <v>51</v>
      </c>
      <c r="K14" s="222" t="s">
        <v>34</v>
      </c>
      <c r="L14" s="210"/>
      <c r="M14" s="112"/>
    </row>
    <row r="15" spans="1:13" ht="239.25" customHeight="1">
      <c r="A15" s="221">
        <v>1</v>
      </c>
      <c r="B15" s="223" t="s">
        <v>192</v>
      </c>
      <c r="C15" s="223" t="s">
        <v>193</v>
      </c>
      <c r="D15" s="223" t="s">
        <v>194</v>
      </c>
      <c r="E15" s="224" t="s">
        <v>171</v>
      </c>
      <c r="F15" s="208" t="s">
        <v>195</v>
      </c>
      <c r="G15" s="209">
        <v>830000</v>
      </c>
      <c r="H15" s="13" t="s">
        <v>39</v>
      </c>
      <c r="I15" s="13" t="s">
        <v>41</v>
      </c>
      <c r="J15" s="13" t="s">
        <v>41</v>
      </c>
      <c r="K15" s="229" t="s">
        <v>295</v>
      </c>
      <c r="L15" s="54"/>
      <c r="M15" s="54"/>
    </row>
    <row r="16" spans="1:13" ht="156" customHeight="1">
      <c r="A16" s="5"/>
      <c r="B16" s="219"/>
      <c r="C16" s="219"/>
      <c r="D16" s="219"/>
      <c r="E16" s="225"/>
      <c r="F16" s="226"/>
      <c r="G16" s="227"/>
      <c r="H16" s="228"/>
      <c r="I16" s="228"/>
      <c r="J16" s="228"/>
      <c r="K16" s="275" t="s">
        <v>296</v>
      </c>
      <c r="L16" s="54"/>
      <c r="M16" s="54"/>
    </row>
    <row r="17" spans="1:13" ht="123" customHeight="1">
      <c r="A17" s="5"/>
      <c r="B17" s="5"/>
      <c r="C17" s="6"/>
      <c r="D17" s="6"/>
      <c r="E17" s="6"/>
      <c r="F17" s="219" t="s">
        <v>43</v>
      </c>
      <c r="G17" s="220">
        <f>SUM(G15:G15)</f>
        <v>830000</v>
      </c>
      <c r="H17" s="6"/>
      <c r="I17" s="88"/>
      <c r="J17" s="1"/>
      <c r="L17" s="6"/>
      <c r="M17" s="6"/>
    </row>
  </sheetData>
  <sheetProtection/>
  <mergeCells count="1">
    <mergeCell ref="A13:M13"/>
  </mergeCells>
  <printOptions/>
  <pageMargins left="0.7874015748031497" right="0.7874015748031497" top="0.984251968503937" bottom="0.984251968503937" header="0.5118110236220472" footer="0.5118110236220472"/>
  <pageSetup orientation="landscape" paperSize="9" scale="55" r:id="rId2"/>
  <colBreaks count="1" manualBreakCount="1">
    <brk id="11" max="15" man="1"/>
  </colBreaks>
  <drawing r:id="rId1"/>
</worksheet>
</file>

<file path=xl/worksheets/sheet10.xml><?xml version="1.0" encoding="utf-8"?>
<worksheet xmlns="http://schemas.openxmlformats.org/spreadsheetml/2006/main" xmlns:r="http://schemas.openxmlformats.org/officeDocument/2006/relationships">
  <dimension ref="A1:I19"/>
  <sheetViews>
    <sheetView view="pageBreakPreview" zoomScale="60" zoomScaleNormal="50" zoomScalePageLayoutView="0" workbookViewId="0" topLeftCell="A10">
      <selection activeCell="E16" sqref="E16"/>
    </sheetView>
  </sheetViews>
  <sheetFormatPr defaultColWidth="9.140625" defaultRowHeight="12.75"/>
  <cols>
    <col min="1" max="1" width="7.00390625" style="0" customWidth="1"/>
    <col min="2" max="2" width="17.7109375" style="0" customWidth="1"/>
    <col min="3" max="3" width="16.00390625" style="0" customWidth="1"/>
    <col min="4" max="4" width="19.57421875" style="0" customWidth="1"/>
    <col min="5" max="5" width="20.421875" style="0" customWidth="1"/>
    <col min="6" max="6" width="18.421875" style="0" customWidth="1"/>
    <col min="7" max="7" width="12.421875" style="285" customWidth="1"/>
    <col min="8" max="8" width="26.28125" style="0" customWidth="1"/>
    <col min="9" max="9" width="63.28125" style="0" customWidth="1"/>
  </cols>
  <sheetData>
    <row r="1" spans="1:9" ht="15">
      <c r="A1" s="54"/>
      <c r="B1" s="54"/>
      <c r="C1" s="54"/>
      <c r="D1" s="54"/>
      <c r="E1" s="54"/>
      <c r="F1" s="54"/>
      <c r="G1" s="54"/>
      <c r="I1" s="54"/>
    </row>
    <row r="2" spans="1:9" ht="15">
      <c r="A2" s="54"/>
      <c r="B2" s="54"/>
      <c r="C2" s="54"/>
      <c r="D2" s="54"/>
      <c r="E2" s="54"/>
      <c r="F2" s="54"/>
      <c r="G2" s="54"/>
      <c r="I2" s="54"/>
    </row>
    <row r="3" spans="1:9" ht="15">
      <c r="A3" s="54"/>
      <c r="B3" s="54"/>
      <c r="C3" s="54"/>
      <c r="D3" s="54"/>
      <c r="E3" s="54"/>
      <c r="F3" s="54"/>
      <c r="G3" s="54"/>
      <c r="I3" s="54"/>
    </row>
    <row r="4" spans="1:9" ht="15">
      <c r="A4" s="54"/>
      <c r="B4" s="54"/>
      <c r="C4" s="54"/>
      <c r="D4" s="54"/>
      <c r="E4" s="54"/>
      <c r="F4" s="54"/>
      <c r="G4" s="54"/>
      <c r="I4" s="54"/>
    </row>
    <row r="5" spans="1:9" ht="15">
      <c r="A5" s="54"/>
      <c r="B5" s="54"/>
      <c r="C5" s="54"/>
      <c r="D5" s="54"/>
      <c r="E5" s="54"/>
      <c r="F5" s="54"/>
      <c r="G5" s="54"/>
      <c r="I5" s="54"/>
    </row>
    <row r="6" spans="1:9" ht="15">
      <c r="A6" s="54"/>
      <c r="B6" s="54"/>
      <c r="C6" s="54"/>
      <c r="D6" s="54"/>
      <c r="E6" s="54"/>
      <c r="F6" s="54"/>
      <c r="G6" s="54"/>
      <c r="I6" s="54"/>
    </row>
    <row r="7" spans="1:9" ht="15">
      <c r="A7" s="47" t="s">
        <v>55</v>
      </c>
      <c r="D7" s="54"/>
      <c r="E7" s="54"/>
      <c r="F7" s="54"/>
      <c r="G7" s="54"/>
      <c r="I7" s="54"/>
    </row>
    <row r="8" spans="1:9" ht="15">
      <c r="A8" s="48" t="s">
        <v>56</v>
      </c>
      <c r="D8" s="54"/>
      <c r="E8" s="54"/>
      <c r="F8" s="54"/>
      <c r="G8" s="54"/>
      <c r="I8" s="54"/>
    </row>
    <row r="9" spans="1:9" ht="15">
      <c r="A9" s="47" t="s">
        <v>57</v>
      </c>
      <c r="D9" s="54"/>
      <c r="E9" s="54"/>
      <c r="F9" s="54"/>
      <c r="G9" s="54"/>
      <c r="I9" s="54"/>
    </row>
    <row r="10" spans="1:9" ht="15">
      <c r="A10" s="54"/>
      <c r="B10" s="54"/>
      <c r="C10" s="54"/>
      <c r="D10" s="54"/>
      <c r="E10" s="54"/>
      <c r="F10" s="54"/>
      <c r="G10" s="54"/>
      <c r="I10" s="54"/>
    </row>
    <row r="11" spans="1:9" ht="15">
      <c r="A11" s="54"/>
      <c r="B11" s="54"/>
      <c r="C11" s="54"/>
      <c r="D11" s="54"/>
      <c r="E11" s="54"/>
      <c r="F11" s="54"/>
      <c r="G11" s="54"/>
      <c r="I11" s="54"/>
    </row>
    <row r="12" spans="1:7" ht="18">
      <c r="A12" s="311" t="s">
        <v>219</v>
      </c>
      <c r="B12" s="311"/>
      <c r="C12" s="311"/>
      <c r="D12" s="311"/>
      <c r="E12" s="311"/>
      <c r="F12" s="311"/>
      <c r="G12" s="249"/>
    </row>
    <row r="13" spans="1:9" s="122" customFormat="1" ht="63">
      <c r="A13" s="126" t="s">
        <v>37</v>
      </c>
      <c r="B13" s="126" t="s">
        <v>32</v>
      </c>
      <c r="C13" s="126" t="s">
        <v>35</v>
      </c>
      <c r="D13" s="126" t="s">
        <v>119</v>
      </c>
      <c r="E13" s="126" t="s">
        <v>36</v>
      </c>
      <c r="F13" s="126" t="s">
        <v>20</v>
      </c>
      <c r="G13" s="278" t="s">
        <v>255</v>
      </c>
      <c r="H13" s="137" t="s">
        <v>22</v>
      </c>
      <c r="I13" s="126" t="s">
        <v>34</v>
      </c>
    </row>
    <row r="14" spans="1:9" ht="150" customHeight="1">
      <c r="A14" s="89">
        <v>1</v>
      </c>
      <c r="B14" s="93" t="s">
        <v>106</v>
      </c>
      <c r="C14" s="92" t="s">
        <v>107</v>
      </c>
      <c r="D14" s="97">
        <v>904</v>
      </c>
      <c r="E14" s="96">
        <v>612250</v>
      </c>
      <c r="F14" s="89" t="s">
        <v>38</v>
      </c>
      <c r="G14" s="89" t="s">
        <v>270</v>
      </c>
      <c r="H14" s="89" t="s">
        <v>133</v>
      </c>
      <c r="I14" s="90" t="s">
        <v>305</v>
      </c>
    </row>
    <row r="15" spans="1:9" ht="135.75" customHeight="1">
      <c r="A15" s="89">
        <v>2</v>
      </c>
      <c r="B15" s="90" t="s">
        <v>103</v>
      </c>
      <c r="C15" s="89" t="s">
        <v>104</v>
      </c>
      <c r="D15" s="95">
        <v>644</v>
      </c>
      <c r="E15" s="94">
        <v>348750</v>
      </c>
      <c r="F15" s="89" t="s">
        <v>38</v>
      </c>
      <c r="G15" s="89" t="s">
        <v>270</v>
      </c>
      <c r="H15" s="92" t="s">
        <v>133</v>
      </c>
      <c r="I15" s="93" t="s">
        <v>272</v>
      </c>
    </row>
    <row r="16" spans="1:9" ht="57" customHeight="1">
      <c r="A16" s="54"/>
      <c r="B16" s="11"/>
      <c r="C16" s="14"/>
      <c r="D16" s="187" t="s">
        <v>147</v>
      </c>
      <c r="E16" s="188">
        <f>SUM(E14:E15)</f>
        <v>961000</v>
      </c>
      <c r="F16" s="54"/>
      <c r="G16" s="54"/>
      <c r="I16" s="54"/>
    </row>
    <row r="17" spans="1:5" ht="15">
      <c r="A17" s="112"/>
      <c r="B17" s="62"/>
      <c r="C17" s="54"/>
      <c r="D17" s="54"/>
      <c r="E17" s="54"/>
    </row>
    <row r="18" spans="1:9" ht="15">
      <c r="A18" s="54"/>
      <c r="B18" s="54"/>
      <c r="C18" s="54"/>
      <c r="D18" s="54"/>
      <c r="E18" s="54"/>
      <c r="F18" s="54"/>
      <c r="G18" s="54"/>
      <c r="I18" s="54"/>
    </row>
    <row r="19" spans="1:9" ht="15">
      <c r="A19" s="65"/>
      <c r="B19" s="65"/>
      <c r="C19" s="6"/>
      <c r="D19" s="54"/>
      <c r="E19" s="54"/>
      <c r="F19" s="54"/>
      <c r="G19" s="54"/>
      <c r="I19" s="54"/>
    </row>
  </sheetData>
  <sheetProtection/>
  <mergeCells count="1">
    <mergeCell ref="A12:F12"/>
  </mergeCells>
  <printOptions horizontalCentered="1"/>
  <pageMargins left="0.38" right="0.7874015748031497" top="0.984251968503937" bottom="0.52" header="0.5118110236220472" footer="0.5118110236220472"/>
  <pageSetup horizontalDpi="600" verticalDpi="600" orientation="landscape" paperSize="9" scale="67" r:id="rId2"/>
  <drawing r:id="rId1"/>
</worksheet>
</file>

<file path=xl/worksheets/sheet11.xml><?xml version="1.0" encoding="utf-8"?>
<worksheet xmlns="http://schemas.openxmlformats.org/spreadsheetml/2006/main" xmlns:r="http://schemas.openxmlformats.org/officeDocument/2006/relationships">
  <dimension ref="A8:IV19"/>
  <sheetViews>
    <sheetView view="pageBreakPreview" zoomScale="75" zoomScaleSheetLayoutView="75" zoomScalePageLayoutView="0" workbookViewId="0" topLeftCell="A1">
      <selection activeCell="G25" sqref="G25"/>
    </sheetView>
  </sheetViews>
  <sheetFormatPr defaultColWidth="9.140625" defaultRowHeight="12.75"/>
  <cols>
    <col min="1" max="1" width="9.421875" style="0" customWidth="1"/>
    <col min="2" max="2" width="14.28125" style="0" customWidth="1"/>
    <col min="3" max="3" width="32.421875" style="0" customWidth="1"/>
    <col min="4" max="4" width="25.140625" style="0" customWidth="1"/>
    <col min="5" max="5" width="25.421875" style="0" customWidth="1"/>
    <col min="6" max="6" width="25.421875" style="285" customWidth="1"/>
    <col min="7" max="7" width="47.7109375" style="0" customWidth="1"/>
    <col min="8" max="8" width="3.57421875" style="0" customWidth="1"/>
  </cols>
  <sheetData>
    <row r="8" spans="1:6" ht="12.75">
      <c r="A8" s="47" t="s">
        <v>55</v>
      </c>
      <c r="F8" s="279"/>
    </row>
    <row r="9" spans="1:6" ht="12.75">
      <c r="A9" s="48" t="s">
        <v>56</v>
      </c>
      <c r="F9" s="279"/>
    </row>
    <row r="10" spans="1:6" ht="12.75">
      <c r="A10" s="47" t="s">
        <v>57</v>
      </c>
      <c r="F10" s="279"/>
    </row>
    <row r="12" spans="1:8" ht="18">
      <c r="A12" s="311" t="s">
        <v>212</v>
      </c>
      <c r="B12" s="311"/>
      <c r="C12" s="311"/>
      <c r="D12" s="311"/>
      <c r="E12" s="311"/>
      <c r="F12" s="311"/>
      <c r="G12" s="311"/>
      <c r="H12" s="303"/>
    </row>
    <row r="13" spans="1:8" s="122" customFormat="1" ht="47.25">
      <c r="A13" s="126" t="s">
        <v>37</v>
      </c>
      <c r="B13" s="126" t="s">
        <v>32</v>
      </c>
      <c r="C13" s="126" t="s">
        <v>35</v>
      </c>
      <c r="D13" s="126" t="s">
        <v>119</v>
      </c>
      <c r="E13" s="126" t="s">
        <v>36</v>
      </c>
      <c r="F13" s="282" t="s">
        <v>255</v>
      </c>
      <c r="G13" s="126" t="s">
        <v>34</v>
      </c>
      <c r="H13" s="119"/>
    </row>
    <row r="14" spans="1:8" ht="104.25" customHeight="1">
      <c r="A14" s="2">
        <v>1</v>
      </c>
      <c r="B14" s="21" t="s">
        <v>155</v>
      </c>
      <c r="C14" s="28" t="s">
        <v>100</v>
      </c>
      <c r="D14" s="41" t="s">
        <v>101</v>
      </c>
      <c r="E14" s="167">
        <v>2849909</v>
      </c>
      <c r="F14" s="298" t="s">
        <v>270</v>
      </c>
      <c r="G14" s="21" t="s">
        <v>283</v>
      </c>
      <c r="H14" s="17"/>
    </row>
    <row r="15" spans="1:8" ht="31.5">
      <c r="A15" s="2"/>
      <c r="B15" s="21"/>
      <c r="C15" s="3"/>
      <c r="D15" s="187" t="s">
        <v>147</v>
      </c>
      <c r="E15" s="253">
        <f>SUM(E14:E14)</f>
        <v>2849909</v>
      </c>
      <c r="F15" s="299"/>
      <c r="G15" s="21"/>
      <c r="H15" s="11"/>
    </row>
    <row r="16" spans="1:256" s="6" customFormat="1" ht="21.75" customHeight="1">
      <c r="A16" s="14"/>
      <c r="B16" s="11"/>
      <c r="C16" s="31"/>
      <c r="D16" s="14"/>
      <c r="E16" s="14"/>
      <c r="F16" s="300"/>
      <c r="G16" s="238"/>
      <c r="H16" s="14"/>
      <c r="I16" s="238"/>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8" ht="15">
      <c r="A17" s="54"/>
      <c r="B17" s="54"/>
      <c r="C17" s="54"/>
      <c r="D17" s="54"/>
      <c r="E17" s="54"/>
      <c r="F17" s="141"/>
      <c r="G17" s="54"/>
      <c r="H17" s="54"/>
    </row>
    <row r="18" spans="1:8" ht="15">
      <c r="A18" s="54"/>
      <c r="B18" s="54"/>
      <c r="C18" s="54"/>
      <c r="D18" s="54"/>
      <c r="E18" s="54"/>
      <c r="F18" s="141"/>
      <c r="G18" s="54"/>
      <c r="H18" s="54"/>
    </row>
    <row r="19" spans="1:8" ht="15">
      <c r="A19" s="112"/>
      <c r="B19" s="326"/>
      <c r="C19" s="327"/>
      <c r="D19" s="55"/>
      <c r="E19" s="326"/>
      <c r="F19" s="326"/>
      <c r="G19" s="302"/>
      <c r="H19" s="302"/>
    </row>
  </sheetData>
  <sheetProtection/>
  <mergeCells count="3">
    <mergeCell ref="A12:H12"/>
    <mergeCell ref="B19:C19"/>
    <mergeCell ref="E19:H19"/>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dimension ref="A8:G15"/>
  <sheetViews>
    <sheetView view="pageBreakPreview" zoomScale="75" zoomScaleNormal="50" zoomScaleSheetLayoutView="75" zoomScalePageLayoutView="0" workbookViewId="0" topLeftCell="A1">
      <pane xSplit="18765" topLeftCell="O1" activePane="topLeft" state="split"/>
      <selection pane="topLeft" activeCell="F15" sqref="F15"/>
      <selection pane="topRight" activeCell="O7" sqref="O7"/>
    </sheetView>
  </sheetViews>
  <sheetFormatPr defaultColWidth="9.140625" defaultRowHeight="12.75"/>
  <cols>
    <col min="1" max="1" width="13.140625" style="0" customWidth="1"/>
    <col min="2" max="2" width="19.00390625" style="0" customWidth="1"/>
    <col min="3" max="3" width="26.57421875" style="0" bestFit="1" customWidth="1"/>
    <col min="4" max="4" width="29.8515625" style="0" customWidth="1"/>
    <col min="5" max="5" width="20.140625" style="285" customWidth="1"/>
    <col min="6" max="6" width="19.7109375" style="0" bestFit="1" customWidth="1"/>
    <col min="7" max="7" width="35.7109375" style="0" customWidth="1"/>
  </cols>
  <sheetData>
    <row r="8" spans="1:5" ht="12.75">
      <c r="A8" s="47" t="s">
        <v>55</v>
      </c>
      <c r="B8" s="47"/>
      <c r="E8" s="279"/>
    </row>
    <row r="9" spans="1:5" ht="12.75">
      <c r="A9" s="48" t="s">
        <v>56</v>
      </c>
      <c r="B9" s="48"/>
      <c r="E9" s="279"/>
    </row>
    <row r="10" spans="1:5" ht="12.75">
      <c r="A10" s="47" t="s">
        <v>57</v>
      </c>
      <c r="B10" s="47"/>
      <c r="E10" s="279"/>
    </row>
    <row r="12" spans="1:6" ht="18">
      <c r="A12" s="311" t="s">
        <v>230</v>
      </c>
      <c r="B12" s="311"/>
      <c r="C12" s="311"/>
      <c r="D12" s="311"/>
      <c r="E12" s="311"/>
      <c r="F12" s="311"/>
    </row>
    <row r="13" spans="1:7" s="122" customFormat="1" ht="47.25">
      <c r="A13" s="126" t="s">
        <v>37</v>
      </c>
      <c r="B13" s="150" t="s">
        <v>142</v>
      </c>
      <c r="C13" s="126" t="s">
        <v>32</v>
      </c>
      <c r="D13" s="126" t="s">
        <v>35</v>
      </c>
      <c r="E13" s="282" t="s">
        <v>255</v>
      </c>
      <c r="F13" s="126" t="s">
        <v>119</v>
      </c>
      <c r="G13" s="150" t="s">
        <v>34</v>
      </c>
    </row>
    <row r="14" spans="1:7" ht="226.5" customHeight="1">
      <c r="A14" s="2">
        <v>1</v>
      </c>
      <c r="B14" s="2" t="s">
        <v>233</v>
      </c>
      <c r="C14" s="21" t="s">
        <v>234</v>
      </c>
      <c r="D14" s="59" t="s">
        <v>235</v>
      </c>
      <c r="E14" s="212" t="s">
        <v>256</v>
      </c>
      <c r="F14" s="9" t="s">
        <v>236</v>
      </c>
      <c r="G14" s="241" t="s">
        <v>306</v>
      </c>
    </row>
    <row r="15" spans="1:7" ht="90">
      <c r="A15" s="2">
        <v>2</v>
      </c>
      <c r="B15" s="2" t="s">
        <v>237</v>
      </c>
      <c r="C15" s="3" t="s">
        <v>238</v>
      </c>
      <c r="D15" s="53" t="s">
        <v>239</v>
      </c>
      <c r="E15" s="212" t="s">
        <v>256</v>
      </c>
      <c r="F15" s="9">
        <v>308</v>
      </c>
      <c r="G15" s="232" t="s">
        <v>284</v>
      </c>
    </row>
  </sheetData>
  <sheetProtection/>
  <mergeCells count="1">
    <mergeCell ref="A12:F12"/>
  </mergeCells>
  <printOptions horizontalCentered="1"/>
  <pageMargins left="0.7874015748031497" right="0.7874015748031497" top="0.984251968503937" bottom="0.984251968503937" header="0.5118110236220472" footer="0.5118110236220472"/>
  <pageSetup horizontalDpi="600" verticalDpi="600" orientation="landscape" paperSize="9" scale="80" r:id="rId2"/>
  <rowBreaks count="1" manualBreakCount="1">
    <brk id="29" max="5" man="1"/>
  </rowBreaks>
  <colBreaks count="1" manualBreakCount="1">
    <brk id="7" max="23" man="1"/>
  </colBreaks>
  <drawing r:id="rId1"/>
</worksheet>
</file>

<file path=xl/worksheets/sheet13.xml><?xml version="1.0" encoding="utf-8"?>
<worksheet xmlns="http://schemas.openxmlformats.org/spreadsheetml/2006/main" xmlns:r="http://schemas.openxmlformats.org/officeDocument/2006/relationships">
  <dimension ref="A1:F71"/>
  <sheetViews>
    <sheetView tabSelected="1" view="pageBreakPreview" zoomScale="55" zoomScaleSheetLayoutView="55" zoomScalePageLayoutView="0" workbookViewId="0" topLeftCell="A18">
      <selection activeCell="K40" sqref="K40"/>
    </sheetView>
  </sheetViews>
  <sheetFormatPr defaultColWidth="9.140625" defaultRowHeight="12.75"/>
  <cols>
    <col min="1" max="1" width="48.7109375" style="56" customWidth="1"/>
    <col min="2" max="2" width="26.421875" style="56" customWidth="1"/>
    <col min="3" max="3" width="55.28125" style="56" customWidth="1"/>
    <col min="4" max="4" width="13.57421875" style="56" customWidth="1"/>
    <col min="5" max="5" width="0.2890625" style="0" customWidth="1"/>
    <col min="6" max="6" width="16.28125" style="273" customWidth="1"/>
  </cols>
  <sheetData>
    <row r="1" spans="1:4" ht="12.75">
      <c r="A1"/>
      <c r="B1"/>
      <c r="C1"/>
      <c r="D1"/>
    </row>
    <row r="2" spans="1:4" ht="12.75">
      <c r="A2"/>
      <c r="B2"/>
      <c r="C2"/>
      <c r="D2"/>
    </row>
    <row r="3" spans="1:4" ht="12.75">
      <c r="A3"/>
      <c r="B3"/>
      <c r="C3"/>
      <c r="D3"/>
    </row>
    <row r="4" spans="1:4" ht="12.75">
      <c r="A4"/>
      <c r="B4"/>
      <c r="C4"/>
      <c r="D4"/>
    </row>
    <row r="5" spans="1:4" ht="12.75">
      <c r="A5"/>
      <c r="B5"/>
      <c r="C5"/>
      <c r="D5"/>
    </row>
    <row r="6" spans="1:4" ht="12.75">
      <c r="A6"/>
      <c r="B6"/>
      <c r="C6"/>
      <c r="D6"/>
    </row>
    <row r="7" spans="1:4" ht="12.75">
      <c r="A7"/>
      <c r="B7"/>
      <c r="C7"/>
      <c r="D7"/>
    </row>
    <row r="8" spans="1:4" ht="15">
      <c r="A8" s="139" t="s">
        <v>55</v>
      </c>
      <c r="B8"/>
      <c r="C8"/>
      <c r="D8"/>
    </row>
    <row r="9" spans="1:4" ht="15">
      <c r="A9" s="140" t="s">
        <v>56</v>
      </c>
      <c r="B9"/>
      <c r="C9"/>
      <c r="D9"/>
    </row>
    <row r="10" spans="1:4" ht="15">
      <c r="A10" s="139" t="s">
        <v>57</v>
      </c>
      <c r="B10"/>
      <c r="C10"/>
      <c r="D10"/>
    </row>
    <row r="11" spans="1:4" ht="15">
      <c r="A11" s="141"/>
      <c r="B11"/>
      <c r="C11"/>
      <c r="D11"/>
    </row>
    <row r="12" spans="1:4" ht="17.25" customHeight="1">
      <c r="A12" s="330" t="s">
        <v>94</v>
      </c>
      <c r="B12" s="331"/>
      <c r="C12" s="331"/>
      <c r="D12" s="184"/>
    </row>
    <row r="13" spans="1:4" ht="15.75">
      <c r="A13" s="142" t="s">
        <v>92</v>
      </c>
      <c r="B13" s="142"/>
      <c r="C13" s="183" t="s">
        <v>93</v>
      </c>
      <c r="D13" s="148"/>
    </row>
    <row r="14" spans="1:4" ht="15.75">
      <c r="A14" s="328" t="s">
        <v>30</v>
      </c>
      <c r="B14" s="328"/>
      <c r="C14" s="329"/>
      <c r="D14" s="17"/>
    </row>
    <row r="15" spans="1:4" ht="15">
      <c r="A15" s="1"/>
      <c r="B15" s="144"/>
      <c r="C15" s="164"/>
      <c r="D15" s="1"/>
    </row>
    <row r="16" spans="1:4" ht="15">
      <c r="A16" s="1" t="s">
        <v>220</v>
      </c>
      <c r="B16" s="215">
        <f>'istruttorie 2016'!G30</f>
        <v>9334306</v>
      </c>
      <c r="C16" s="164"/>
      <c r="D16" s="1"/>
    </row>
    <row r="17" spans="1:4" ht="15">
      <c r="A17" s="1"/>
      <c r="B17" s="1"/>
      <c r="C17" s="144"/>
      <c r="D17" s="1"/>
    </row>
    <row r="18" spans="1:4" ht="15.75">
      <c r="A18" s="1"/>
      <c r="B18" s="1"/>
      <c r="C18" s="1"/>
      <c r="D18" s="143"/>
    </row>
    <row r="19" spans="1:4" ht="16.5" thickBot="1">
      <c r="A19" s="328" t="s">
        <v>132</v>
      </c>
      <c r="B19" s="328"/>
      <c r="C19" s="181"/>
      <c r="D19" s="145"/>
    </row>
    <row r="20" spans="1:4" ht="15.75">
      <c r="A20" s="146"/>
      <c r="B20" s="260" t="s">
        <v>156</v>
      </c>
      <c r="C20" s="262" t="s">
        <v>285</v>
      </c>
      <c r="D20" s="181"/>
    </row>
    <row r="21" spans="1:6" ht="45">
      <c r="A21" s="3" t="s">
        <v>221</v>
      </c>
      <c r="B21" s="180">
        <f>'tab al. fabbricati2017'!F20</f>
        <v>3906775</v>
      </c>
      <c r="C21" s="263" t="s">
        <v>286</v>
      </c>
      <c r="D21" s="6"/>
      <c r="F21" s="273">
        <v>370000</v>
      </c>
    </row>
    <row r="22" spans="1:6" ht="126" customHeight="1">
      <c r="A22" s="3" t="s">
        <v>222</v>
      </c>
      <c r="B22" s="180">
        <f>'tab al. terreni 2017'!F18</f>
        <v>1608406</v>
      </c>
      <c r="C22" s="263" t="s">
        <v>287</v>
      </c>
      <c r="D22" s="6"/>
      <c r="F22" s="273">
        <v>25000</v>
      </c>
    </row>
    <row r="23" spans="1:6" ht="15">
      <c r="A23" s="3" t="s">
        <v>223</v>
      </c>
      <c r="B23" s="258">
        <f>'permute 2017'!N19</f>
        <v>0</v>
      </c>
      <c r="C23" s="264"/>
      <c r="D23" s="182"/>
      <c r="F23" s="273">
        <v>121000</v>
      </c>
    </row>
    <row r="24" spans="1:6" ht="15">
      <c r="A24" s="3" t="s">
        <v>231</v>
      </c>
      <c r="B24" s="180">
        <f>'d. sup. 2017'!L19</f>
        <v>7930</v>
      </c>
      <c r="C24" s="264" t="s">
        <v>288</v>
      </c>
      <c r="D24" s="6"/>
      <c r="F24" s="273">
        <v>7930</v>
      </c>
    </row>
    <row r="25" spans="1:6" ht="15">
      <c r="A25" s="3" t="s">
        <v>151</v>
      </c>
      <c r="B25" s="258">
        <f>'acquisti 2017'!I20</f>
        <v>203242</v>
      </c>
      <c r="C25" s="264"/>
      <c r="D25" s="6"/>
      <c r="F25" s="273">
        <v>7491</v>
      </c>
    </row>
    <row r="26" spans="1:6" ht="45">
      <c r="A26" s="7" t="s">
        <v>157</v>
      </c>
      <c r="B26" s="261">
        <v>7491</v>
      </c>
      <c r="C26" s="264" t="s">
        <v>289</v>
      </c>
      <c r="D26" s="6"/>
      <c r="F26" s="273">
        <v>50000</v>
      </c>
    </row>
    <row r="27" spans="1:6" ht="15">
      <c r="A27" s="7" t="s">
        <v>158</v>
      </c>
      <c r="B27" s="258">
        <v>50000</v>
      </c>
      <c r="C27" s="265">
        <v>50000</v>
      </c>
      <c r="D27" s="6"/>
      <c r="F27" s="274">
        <f>SUM(F21:F26)</f>
        <v>581421</v>
      </c>
    </row>
    <row r="28" spans="1:4" ht="15.75">
      <c r="A28" s="3" t="s">
        <v>197</v>
      </c>
      <c r="B28" s="259">
        <f>SUM(B21,B22,B24,B26)</f>
        <v>5530602</v>
      </c>
      <c r="C28" s="266"/>
      <c r="D28" s="6"/>
    </row>
    <row r="29" spans="1:4" ht="16.5" thickBot="1">
      <c r="A29" s="3" t="s">
        <v>114</v>
      </c>
      <c r="B29" s="259">
        <f>B23</f>
        <v>0</v>
      </c>
      <c r="C29" s="267" t="s">
        <v>291</v>
      </c>
      <c r="D29" s="6"/>
    </row>
    <row r="30" spans="1:4" ht="15.75">
      <c r="A30" s="1"/>
      <c r="B30" s="1"/>
      <c r="C30" s="147"/>
      <c r="D30" s="6"/>
    </row>
    <row r="31" spans="1:4" ht="16.5" thickBot="1">
      <c r="A31" s="328" t="s">
        <v>146</v>
      </c>
      <c r="B31" s="328"/>
      <c r="C31" s="181"/>
      <c r="D31" s="17"/>
    </row>
    <row r="32" spans="1:4" ht="15.75">
      <c r="A32" s="143"/>
      <c r="B32" s="260" t="s">
        <v>156</v>
      </c>
      <c r="C32" s="262" t="s">
        <v>285</v>
      </c>
      <c r="D32" s="17"/>
    </row>
    <row r="33" spans="1:6" ht="45">
      <c r="A33" s="3" t="s">
        <v>249</v>
      </c>
      <c r="B33" s="180">
        <f>'al. fabbricati 2018 '!I18</f>
        <v>4215497</v>
      </c>
      <c r="C33" s="268" t="s">
        <v>311</v>
      </c>
      <c r="D33" s="12"/>
      <c r="F33" s="273">
        <v>212040</v>
      </c>
    </row>
    <row r="34" spans="1:6" ht="45">
      <c r="A34" s="3" t="s">
        <v>250</v>
      </c>
      <c r="B34" s="180">
        <f>'al terreni 2018 '!E19</f>
        <v>3286800</v>
      </c>
      <c r="C34" s="269" t="s">
        <v>290</v>
      </c>
      <c r="D34" s="12"/>
      <c r="F34" s="273">
        <v>27000</v>
      </c>
    </row>
    <row r="35" spans="1:6" ht="15">
      <c r="A35" s="7" t="s">
        <v>158</v>
      </c>
      <c r="B35" s="258">
        <v>50000</v>
      </c>
      <c r="C35" s="265">
        <v>50000</v>
      </c>
      <c r="D35" s="6"/>
      <c r="F35" s="273">
        <v>417500</v>
      </c>
    </row>
    <row r="36" spans="1:6" ht="15.75">
      <c r="A36" s="3" t="s">
        <v>152</v>
      </c>
      <c r="B36" s="259">
        <f>SUM(B33,B34)</f>
        <v>7502297</v>
      </c>
      <c r="C36" s="270"/>
      <c r="D36" s="6"/>
      <c r="F36" s="273">
        <v>1069500</v>
      </c>
    </row>
    <row r="37" spans="1:6" ht="16.5" thickBot="1">
      <c r="A37" s="1"/>
      <c r="B37" s="1"/>
      <c r="C37" s="267" t="s">
        <v>312</v>
      </c>
      <c r="D37" s="6"/>
      <c r="F37" s="273">
        <v>7491</v>
      </c>
    </row>
    <row r="38" spans="1:6" ht="15.75">
      <c r="A38" s="1"/>
      <c r="B38" s="1"/>
      <c r="C38" s="147"/>
      <c r="D38" s="6"/>
      <c r="F38" s="273">
        <v>50000</v>
      </c>
    </row>
    <row r="39" spans="1:6" ht="15">
      <c r="A39" s="1"/>
      <c r="B39" s="1"/>
      <c r="C39" s="144"/>
      <c r="D39" s="6"/>
      <c r="F39" s="274">
        <f>SUM(F32:F38)</f>
        <v>1783531</v>
      </c>
    </row>
    <row r="40" spans="1:4" ht="16.5" thickBot="1">
      <c r="A40" s="328" t="s">
        <v>248</v>
      </c>
      <c r="B40" s="328"/>
      <c r="C40" s="181"/>
      <c r="D40" s="17"/>
    </row>
    <row r="41" spans="1:6" ht="15.75">
      <c r="A41" s="143"/>
      <c r="B41" s="260" t="s">
        <v>156</v>
      </c>
      <c r="C41" s="262" t="s">
        <v>285</v>
      </c>
      <c r="D41" s="17"/>
      <c r="F41" s="273">
        <v>212040</v>
      </c>
    </row>
    <row r="42" spans="1:6" ht="45">
      <c r="A42" s="186" t="s">
        <v>251</v>
      </c>
      <c r="B42" s="272">
        <f>'al. fabbricati 2019'!E16</f>
        <v>961000</v>
      </c>
      <c r="C42" s="269" t="s">
        <v>293</v>
      </c>
      <c r="D42" s="6"/>
      <c r="F42" s="273">
        <v>27000</v>
      </c>
    </row>
    <row r="43" spans="1:6" ht="30">
      <c r="A43" s="179" t="s">
        <v>252</v>
      </c>
      <c r="B43" s="180">
        <f>'al. terreni 2019'!E15</f>
        <v>2849909</v>
      </c>
      <c r="C43" s="269" t="s">
        <v>292</v>
      </c>
      <c r="D43" s="6"/>
      <c r="F43" s="273">
        <v>3123734</v>
      </c>
    </row>
    <row r="44" spans="1:6" ht="15">
      <c r="A44" s="7" t="s">
        <v>158</v>
      </c>
      <c r="B44" s="258">
        <v>50000</v>
      </c>
      <c r="C44" s="265">
        <v>50000</v>
      </c>
      <c r="D44" s="6"/>
      <c r="F44" s="273">
        <v>7491</v>
      </c>
    </row>
    <row r="45" spans="1:6" ht="16.5" thickBot="1">
      <c r="A45" s="179" t="s">
        <v>150</v>
      </c>
      <c r="B45" s="259">
        <f>SUM(B42,B43)</f>
        <v>3810909</v>
      </c>
      <c r="C45" s="271" t="s">
        <v>294</v>
      </c>
      <c r="D45" s="6"/>
      <c r="F45" s="273">
        <v>50000</v>
      </c>
    </row>
    <row r="46" spans="1:6" ht="15.75" thickBot="1">
      <c r="A46" s="197"/>
      <c r="B46" s="197"/>
      <c r="C46" s="182"/>
      <c r="D46" s="6"/>
      <c r="F46" s="274">
        <f>SUM(F41:F45)</f>
        <v>3420265</v>
      </c>
    </row>
    <row r="47" spans="1:6" ht="15.75">
      <c r="A47" s="143"/>
      <c r="B47" s="260" t="s">
        <v>156</v>
      </c>
      <c r="C47" s="262" t="s">
        <v>285</v>
      </c>
      <c r="D47" s="17"/>
      <c r="F47" s="273">
        <v>212040</v>
      </c>
    </row>
    <row r="48" spans="1:4" ht="15.75">
      <c r="A48" s="142" t="s">
        <v>253</v>
      </c>
      <c r="B48" s="259">
        <f>SUM(B28,B36,B45)</f>
        <v>16843808</v>
      </c>
      <c r="C48" s="276">
        <f>SUM(C49:C51)</f>
        <v>8420217</v>
      </c>
      <c r="D48" s="6"/>
    </row>
    <row r="49" spans="1:6" ht="15.75">
      <c r="A49" s="183" t="s">
        <v>129</v>
      </c>
      <c r="B49" s="259">
        <f>B28</f>
        <v>5530602</v>
      </c>
      <c r="C49" s="276">
        <v>581421</v>
      </c>
      <c r="D49" s="1"/>
      <c r="F49" s="273">
        <f>F39+F27+F46</f>
        <v>5785217</v>
      </c>
    </row>
    <row r="50" spans="1:4" ht="15.75">
      <c r="A50" s="183" t="s">
        <v>19</v>
      </c>
      <c r="B50" s="259">
        <f>B36</f>
        <v>7502297</v>
      </c>
      <c r="C50" s="276">
        <v>4418531</v>
      </c>
      <c r="D50" s="67"/>
    </row>
    <row r="51" spans="1:4" ht="16.5" thickBot="1">
      <c r="A51" s="183" t="s">
        <v>254</v>
      </c>
      <c r="B51" s="259">
        <f>B45</f>
        <v>3810909</v>
      </c>
      <c r="C51" s="277">
        <v>3420265</v>
      </c>
      <c r="D51" s="1"/>
    </row>
    <row r="52" spans="1:4" ht="15.75">
      <c r="A52" s="148"/>
      <c r="B52" s="149"/>
      <c r="C52" s="88"/>
      <c r="D52" s="1"/>
    </row>
    <row r="53" spans="1:4" ht="33.75" customHeight="1">
      <c r="A53" s="1"/>
      <c r="B53" s="185"/>
      <c r="C53" s="88"/>
      <c r="D53" s="88"/>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sheetData>
  <sheetProtection/>
  <mergeCells count="5">
    <mergeCell ref="A40:B40"/>
    <mergeCell ref="A14:C14"/>
    <mergeCell ref="A12:C12"/>
    <mergeCell ref="A19:B19"/>
    <mergeCell ref="A31:B31"/>
  </mergeCells>
  <printOptions horizontalCentered="1"/>
  <pageMargins left="0.7874015748031497" right="0.7874015748031497" top="0.3937007874015748" bottom="0.984251968503937" header="0.5118110236220472" footer="0.5118110236220472"/>
  <pageSetup horizontalDpi="600" verticalDpi="600" orientation="portrait" paperSize="9" scale="53"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1"/>
  <sheetViews>
    <sheetView view="pageBreakPreview" zoomScale="75" zoomScaleNormal="50" zoomScaleSheetLayoutView="75" zoomScalePageLayoutView="0" workbookViewId="0" topLeftCell="A1">
      <selection activeCell="B72" sqref="B72"/>
    </sheetView>
  </sheetViews>
  <sheetFormatPr defaultColWidth="9.140625" defaultRowHeight="12.75"/>
  <cols>
    <col min="1" max="1" width="6.7109375" style="0" customWidth="1"/>
    <col min="2" max="2" width="17.28125" style="0" customWidth="1"/>
    <col min="3" max="3" width="13.57421875" style="0" customWidth="1"/>
    <col min="4" max="4" width="16.00390625" style="0" customWidth="1"/>
    <col min="5" max="5" width="8.140625" style="0" customWidth="1"/>
    <col min="6" max="6" width="15.7109375" style="0" customWidth="1"/>
    <col min="7" max="7" width="25.00390625" style="0" customWidth="1"/>
    <col min="8" max="8" width="17.7109375" style="0" customWidth="1"/>
    <col min="10" max="10" width="12.8515625" style="0" customWidth="1"/>
    <col min="11" max="11" width="68.57421875" style="203" customWidth="1"/>
    <col min="12" max="12" width="18.7109375" style="173" hidden="1" customWidth="1"/>
  </cols>
  <sheetData>
    <row r="1" spans="1:12" ht="12.75">
      <c r="A1" s="199"/>
      <c r="B1" s="199"/>
      <c r="C1" s="199"/>
      <c r="D1" s="199"/>
      <c r="E1" s="199"/>
      <c r="F1" s="199"/>
      <c r="G1" s="199"/>
      <c r="H1" s="199"/>
      <c r="I1" s="199"/>
      <c r="J1" s="199"/>
      <c r="K1" s="204"/>
      <c r="L1" s="207"/>
    </row>
    <row r="2" spans="1:12" ht="12.75">
      <c r="A2" s="199"/>
      <c r="B2" s="199"/>
      <c r="C2" s="199"/>
      <c r="D2" s="199"/>
      <c r="E2" s="199"/>
      <c r="F2" s="199"/>
      <c r="G2" s="199"/>
      <c r="H2" s="199"/>
      <c r="I2" s="199"/>
      <c r="J2" s="199"/>
      <c r="K2" s="204"/>
      <c r="L2" s="207"/>
    </row>
    <row r="3" spans="1:12" ht="12.75">
      <c r="A3" s="199"/>
      <c r="B3" s="199"/>
      <c r="C3" s="199"/>
      <c r="D3" s="199"/>
      <c r="E3" s="199"/>
      <c r="F3" s="199"/>
      <c r="G3" s="199"/>
      <c r="H3" s="199"/>
      <c r="I3" s="199"/>
      <c r="J3" s="199"/>
      <c r="K3" s="204"/>
      <c r="L3" s="207"/>
    </row>
    <row r="4" spans="1:12" ht="12.75">
      <c r="A4" s="199"/>
      <c r="B4" s="199"/>
      <c r="C4" s="199"/>
      <c r="D4" s="199"/>
      <c r="E4" s="199"/>
      <c r="F4" s="199"/>
      <c r="G4" s="199"/>
      <c r="H4" s="199"/>
      <c r="I4" s="199"/>
      <c r="J4" s="199"/>
      <c r="K4" s="204"/>
      <c r="L4" s="207"/>
    </row>
    <row r="5" spans="1:12" ht="12.75">
      <c r="A5" s="199"/>
      <c r="B5" s="199"/>
      <c r="C5" s="199"/>
      <c r="D5" s="199"/>
      <c r="E5" s="199"/>
      <c r="F5" s="199"/>
      <c r="G5" s="199"/>
      <c r="H5" s="199"/>
      <c r="I5" s="199"/>
      <c r="J5" s="199"/>
      <c r="K5" s="204"/>
      <c r="L5" s="207"/>
    </row>
    <row r="6" spans="1:12" ht="12.75">
      <c r="A6" s="199"/>
      <c r="B6" s="199"/>
      <c r="C6" s="199"/>
      <c r="D6" s="199"/>
      <c r="E6" s="199"/>
      <c r="F6" s="199"/>
      <c r="G6" s="199"/>
      <c r="H6" s="199"/>
      <c r="I6" s="199"/>
      <c r="J6" s="199"/>
      <c r="K6" s="204"/>
      <c r="L6" s="207"/>
    </row>
    <row r="7" spans="1:12" ht="12.75">
      <c r="A7" s="199"/>
      <c r="B7" s="199"/>
      <c r="C7" s="199"/>
      <c r="D7" s="199"/>
      <c r="E7" s="199"/>
      <c r="F7" s="199"/>
      <c r="G7" s="199"/>
      <c r="H7" s="199"/>
      <c r="I7" s="199"/>
      <c r="J7" s="199"/>
      <c r="K7" s="204"/>
      <c r="L7" s="207"/>
    </row>
    <row r="8" spans="1:12" ht="15">
      <c r="A8" s="47" t="s">
        <v>55</v>
      </c>
      <c r="C8" s="1"/>
      <c r="D8" s="1"/>
      <c r="F8" s="199"/>
      <c r="G8" s="199"/>
      <c r="H8" s="199"/>
      <c r="I8" s="199"/>
      <c r="J8" s="199"/>
      <c r="K8" s="204"/>
      <c r="L8" s="207"/>
    </row>
    <row r="9" spans="1:12" ht="15">
      <c r="A9" s="48" t="s">
        <v>56</v>
      </c>
      <c r="C9" s="1"/>
      <c r="D9" s="1"/>
      <c r="F9" s="199"/>
      <c r="G9" s="199"/>
      <c r="H9" s="199"/>
      <c r="I9" s="199"/>
      <c r="J9" s="199"/>
      <c r="K9" s="204"/>
      <c r="L9" s="207"/>
    </row>
    <row r="10" spans="1:12" ht="15">
      <c r="A10" s="47" t="s">
        <v>57</v>
      </c>
      <c r="C10" s="1"/>
      <c r="D10" s="1"/>
      <c r="F10" s="199"/>
      <c r="G10" s="199"/>
      <c r="H10" s="199"/>
      <c r="I10" s="199"/>
      <c r="J10" s="199"/>
      <c r="K10" s="204"/>
      <c r="L10" s="207"/>
    </row>
    <row r="11" spans="1:12" ht="12.75">
      <c r="A11" s="199"/>
      <c r="B11" s="199"/>
      <c r="C11" s="199"/>
      <c r="D11" s="199"/>
      <c r="E11" s="199"/>
      <c r="F11" s="199"/>
      <c r="G11" s="199"/>
      <c r="H11" s="199"/>
      <c r="I11" s="199"/>
      <c r="J11" s="199"/>
      <c r="K11" s="204"/>
      <c r="L11" s="207"/>
    </row>
    <row r="12" spans="1:12" ht="12.75">
      <c r="A12" s="199"/>
      <c r="B12" s="199"/>
      <c r="C12" s="199"/>
      <c r="D12" s="199"/>
      <c r="E12" s="199"/>
      <c r="F12" s="199"/>
      <c r="G12" s="199"/>
      <c r="H12" s="199"/>
      <c r="I12" s="199"/>
      <c r="J12" s="199"/>
      <c r="K12" s="204"/>
      <c r="L12" s="207"/>
    </row>
    <row r="13" spans="1:12" ht="20.25">
      <c r="A13" s="304" t="s">
        <v>245</v>
      </c>
      <c r="B13" s="304"/>
      <c r="C13" s="304"/>
      <c r="D13" s="304"/>
      <c r="E13" s="304"/>
      <c r="F13" s="304"/>
      <c r="G13" s="304"/>
      <c r="H13" s="304"/>
      <c r="I13" s="304"/>
      <c r="J13" s="304"/>
      <c r="K13" s="304"/>
      <c r="L13" s="305"/>
    </row>
    <row r="14" spans="1:11" ht="135">
      <c r="A14" s="114" t="s">
        <v>37</v>
      </c>
      <c r="B14" s="114" t="s">
        <v>32</v>
      </c>
      <c r="C14" s="114" t="s">
        <v>33</v>
      </c>
      <c r="D14" s="114" t="s">
        <v>35</v>
      </c>
      <c r="E14" s="114" t="s">
        <v>169</v>
      </c>
      <c r="F14" s="114" t="s">
        <v>170</v>
      </c>
      <c r="G14" s="114" t="s">
        <v>36</v>
      </c>
      <c r="H14" s="114" t="s">
        <v>31</v>
      </c>
      <c r="I14" s="114" t="s">
        <v>50</v>
      </c>
      <c r="J14" s="114" t="s">
        <v>51</v>
      </c>
      <c r="K14" s="205" t="s">
        <v>34</v>
      </c>
    </row>
    <row r="15" spans="1:14" ht="63" customHeight="1">
      <c r="A15" s="92">
        <v>1</v>
      </c>
      <c r="B15" s="93" t="s">
        <v>172</v>
      </c>
      <c r="C15" s="92" t="s">
        <v>173</v>
      </c>
      <c r="D15" s="91" t="s">
        <v>174</v>
      </c>
      <c r="E15" s="89" t="s">
        <v>171</v>
      </c>
      <c r="F15" s="92">
        <v>75</v>
      </c>
      <c r="G15" s="254">
        <v>198000</v>
      </c>
      <c r="H15" s="92" t="s">
        <v>41</v>
      </c>
      <c r="I15" s="89" t="s">
        <v>41</v>
      </c>
      <c r="J15" s="201"/>
      <c r="K15" s="206" t="s">
        <v>275</v>
      </c>
      <c r="L15" s="16"/>
      <c r="N15" s="203"/>
    </row>
    <row r="16" spans="1:11" ht="66" customHeight="1">
      <c r="A16" s="92">
        <v>2</v>
      </c>
      <c r="B16" s="21" t="s">
        <v>188</v>
      </c>
      <c r="C16" s="89" t="s">
        <v>54</v>
      </c>
      <c r="D16" s="46" t="s">
        <v>86</v>
      </c>
      <c r="E16" s="89" t="s">
        <v>171</v>
      </c>
      <c r="F16" s="13" t="s">
        <v>87</v>
      </c>
      <c r="G16" s="198">
        <v>474300</v>
      </c>
      <c r="H16" s="23" t="s">
        <v>41</v>
      </c>
      <c r="I16" s="46"/>
      <c r="J16" s="92"/>
      <c r="K16" s="202" t="s">
        <v>257</v>
      </c>
    </row>
    <row r="17" spans="1:11" ht="87.75" customHeight="1">
      <c r="A17" s="92">
        <v>3</v>
      </c>
      <c r="B17" s="21" t="s">
        <v>183</v>
      </c>
      <c r="C17" s="89" t="s">
        <v>40</v>
      </c>
      <c r="D17" s="21" t="s">
        <v>184</v>
      </c>
      <c r="E17" s="89" t="s">
        <v>171</v>
      </c>
      <c r="F17" s="178">
        <v>477</v>
      </c>
      <c r="G17" s="198">
        <v>495000</v>
      </c>
      <c r="H17" s="92" t="s">
        <v>38</v>
      </c>
      <c r="I17" s="92" t="s">
        <v>41</v>
      </c>
      <c r="J17" s="92"/>
      <c r="K17" s="202" t="s">
        <v>258</v>
      </c>
    </row>
    <row r="18" spans="1:11" ht="90.75" customHeight="1">
      <c r="A18" s="92">
        <v>4</v>
      </c>
      <c r="B18" s="21" t="s">
        <v>247</v>
      </c>
      <c r="C18" s="89" t="s">
        <v>40</v>
      </c>
      <c r="D18" s="21" t="s">
        <v>185</v>
      </c>
      <c r="E18" s="89" t="s">
        <v>171</v>
      </c>
      <c r="F18" s="178">
        <v>50</v>
      </c>
      <c r="G18" s="198">
        <v>73800</v>
      </c>
      <c r="H18" s="92" t="s">
        <v>41</v>
      </c>
      <c r="I18" s="92"/>
      <c r="J18" s="92"/>
      <c r="K18" s="202" t="s">
        <v>297</v>
      </c>
    </row>
    <row r="19" spans="1:11" ht="74.25" customHeight="1">
      <c r="A19" s="92">
        <v>5</v>
      </c>
      <c r="B19" s="21" t="s">
        <v>186</v>
      </c>
      <c r="C19" s="89" t="s">
        <v>105</v>
      </c>
      <c r="D19" s="21" t="s">
        <v>187</v>
      </c>
      <c r="E19" s="89" t="s">
        <v>171</v>
      </c>
      <c r="F19" s="178">
        <v>7438</v>
      </c>
      <c r="G19" s="252">
        <v>173700</v>
      </c>
      <c r="H19" s="92" t="s">
        <v>41</v>
      </c>
      <c r="I19" s="92"/>
      <c r="J19" s="92"/>
      <c r="K19" s="202" t="s">
        <v>274</v>
      </c>
    </row>
    <row r="20" spans="1:11" ht="81" customHeight="1">
      <c r="A20" s="92">
        <v>6</v>
      </c>
      <c r="B20" s="21" t="s">
        <v>91</v>
      </c>
      <c r="C20" s="89" t="s">
        <v>40</v>
      </c>
      <c r="D20" s="21" t="s">
        <v>90</v>
      </c>
      <c r="E20" s="89" t="s">
        <v>171</v>
      </c>
      <c r="F20" s="20" t="s">
        <v>124</v>
      </c>
      <c r="G20" s="198">
        <v>140000</v>
      </c>
      <c r="H20" s="92" t="s">
        <v>38</v>
      </c>
      <c r="I20" s="92" t="s">
        <v>38</v>
      </c>
      <c r="J20" s="92" t="s">
        <v>38</v>
      </c>
      <c r="K20" s="202" t="s">
        <v>259</v>
      </c>
    </row>
    <row r="21" spans="1:11" ht="68.25" customHeight="1">
      <c r="A21" s="92">
        <v>7</v>
      </c>
      <c r="B21" s="21" t="s">
        <v>175</v>
      </c>
      <c r="C21" s="89" t="s">
        <v>40</v>
      </c>
      <c r="D21" s="21" t="s">
        <v>176</v>
      </c>
      <c r="E21" s="89" t="s">
        <v>171</v>
      </c>
      <c r="F21" s="178" t="s">
        <v>177</v>
      </c>
      <c r="G21" s="198">
        <v>550000</v>
      </c>
      <c r="H21" s="92" t="s">
        <v>38</v>
      </c>
      <c r="I21" s="92" t="s">
        <v>38</v>
      </c>
      <c r="J21" s="92" t="s">
        <v>38</v>
      </c>
      <c r="K21" s="202" t="s">
        <v>276</v>
      </c>
    </row>
    <row r="22" spans="1:11" ht="68.25" customHeight="1">
      <c r="A22" s="92">
        <v>8</v>
      </c>
      <c r="B22" s="21" t="s">
        <v>189</v>
      </c>
      <c r="C22" s="89" t="s">
        <v>105</v>
      </c>
      <c r="D22" s="178" t="s">
        <v>190</v>
      </c>
      <c r="E22" s="89" t="s">
        <v>171</v>
      </c>
      <c r="F22" s="178">
        <v>1200</v>
      </c>
      <c r="G22" s="198">
        <v>180000</v>
      </c>
      <c r="H22" s="92" t="s">
        <v>41</v>
      </c>
      <c r="I22" s="92"/>
      <c r="J22" s="92"/>
      <c r="K22" s="202" t="s">
        <v>277</v>
      </c>
    </row>
    <row r="23" spans="1:11" ht="68.25" customHeight="1">
      <c r="A23" s="92">
        <v>9</v>
      </c>
      <c r="B23" s="21" t="s">
        <v>46</v>
      </c>
      <c r="C23" s="89" t="s">
        <v>40</v>
      </c>
      <c r="D23" s="20" t="s">
        <v>115</v>
      </c>
      <c r="E23" s="89"/>
      <c r="F23" s="41">
        <v>1413</v>
      </c>
      <c r="G23" s="29">
        <v>1300000</v>
      </c>
      <c r="H23" s="92" t="s">
        <v>38</v>
      </c>
      <c r="I23" s="92" t="s">
        <v>41</v>
      </c>
      <c r="J23" s="92"/>
      <c r="K23" s="202" t="s">
        <v>261</v>
      </c>
    </row>
    <row r="24" spans="1:11" ht="216.75" customHeight="1">
      <c r="A24" s="92">
        <v>10</v>
      </c>
      <c r="B24" s="90" t="s">
        <v>130</v>
      </c>
      <c r="C24" s="89" t="s">
        <v>40</v>
      </c>
      <c r="D24" s="90" t="s">
        <v>131</v>
      </c>
      <c r="E24" s="89"/>
      <c r="F24" s="20" t="s">
        <v>178</v>
      </c>
      <c r="G24" s="49">
        <v>4569300</v>
      </c>
      <c r="H24" s="92" t="s">
        <v>38</v>
      </c>
      <c r="I24" s="92" t="s">
        <v>134</v>
      </c>
      <c r="J24" s="92"/>
      <c r="K24" s="202" t="s">
        <v>298</v>
      </c>
    </row>
    <row r="25" spans="1:11" ht="71.25">
      <c r="A25" s="92">
        <v>11</v>
      </c>
      <c r="B25" s="93" t="s">
        <v>198</v>
      </c>
      <c r="C25" s="89" t="s">
        <v>40</v>
      </c>
      <c r="D25" s="90" t="s">
        <v>199</v>
      </c>
      <c r="E25" s="89"/>
      <c r="F25" s="20" t="s">
        <v>200</v>
      </c>
      <c r="G25" s="29">
        <v>1152000</v>
      </c>
      <c r="H25" s="92" t="s">
        <v>133</v>
      </c>
      <c r="I25" s="92"/>
      <c r="J25" s="92"/>
      <c r="K25" s="202" t="s">
        <v>279</v>
      </c>
    </row>
    <row r="26" spans="1:11" ht="90">
      <c r="A26" s="92">
        <v>12</v>
      </c>
      <c r="B26" s="90" t="s">
        <v>180</v>
      </c>
      <c r="C26" s="89" t="s">
        <v>181</v>
      </c>
      <c r="D26" s="90" t="s">
        <v>182</v>
      </c>
      <c r="E26" s="89"/>
      <c r="F26" s="89"/>
      <c r="G26" s="200">
        <v>0</v>
      </c>
      <c r="H26" s="92" t="s">
        <v>179</v>
      </c>
      <c r="I26" s="92"/>
      <c r="J26" s="92"/>
      <c r="K26" s="202" t="s">
        <v>278</v>
      </c>
    </row>
    <row r="27" spans="1:11" s="199" customFormat="1" ht="51.75" customHeight="1">
      <c r="A27" s="92">
        <v>13</v>
      </c>
      <c r="B27" s="244" t="s">
        <v>241</v>
      </c>
      <c r="C27" s="244" t="s">
        <v>240</v>
      </c>
      <c r="D27" s="244" t="s">
        <v>242</v>
      </c>
      <c r="E27" s="241"/>
      <c r="F27" s="241"/>
      <c r="G27" s="251">
        <v>20706</v>
      </c>
      <c r="H27" s="245"/>
      <c r="I27" s="241"/>
      <c r="J27" s="250"/>
      <c r="K27" s="9" t="s">
        <v>264</v>
      </c>
    </row>
    <row r="28" spans="1:11" s="199" customFormat="1" ht="25.5">
      <c r="A28" s="92">
        <v>14</v>
      </c>
      <c r="B28" s="244" t="s">
        <v>243</v>
      </c>
      <c r="C28" s="244" t="s">
        <v>240</v>
      </c>
      <c r="D28" s="244" t="s">
        <v>244</v>
      </c>
      <c r="E28" s="241"/>
      <c r="F28" s="241"/>
      <c r="G28" s="251">
        <v>7500</v>
      </c>
      <c r="H28" s="250"/>
      <c r="I28" s="241"/>
      <c r="J28" s="250"/>
      <c r="K28" s="9" t="s">
        <v>280</v>
      </c>
    </row>
    <row r="29" spans="1:11" ht="16.5" customHeight="1">
      <c r="A29" s="98"/>
      <c r="B29" s="166"/>
      <c r="C29" s="170"/>
      <c r="D29" s="166"/>
      <c r="E29" s="170"/>
      <c r="F29" s="242"/>
      <c r="G29" s="200"/>
      <c r="H29" s="98"/>
      <c r="I29" s="98"/>
      <c r="J29" s="98"/>
      <c r="K29" s="243"/>
    </row>
    <row r="30" spans="1:11" ht="39" customHeight="1">
      <c r="A30" s="199"/>
      <c r="B30" s="199"/>
      <c r="C30" s="199"/>
      <c r="D30" s="199"/>
      <c r="E30" s="199"/>
      <c r="F30" s="230" t="s">
        <v>11</v>
      </c>
      <c r="G30" s="234">
        <f>SUM(G15:G28)</f>
        <v>9334306</v>
      </c>
      <c r="H30" s="199"/>
      <c r="I30" s="199"/>
      <c r="J30" s="199"/>
      <c r="K30" s="204"/>
    </row>
    <row r="31" spans="6:7" ht="46.5" customHeight="1">
      <c r="F31" s="235" t="s">
        <v>12</v>
      </c>
      <c r="G31" s="233">
        <f>G15+G19+G27+G28</f>
        <v>399906</v>
      </c>
    </row>
  </sheetData>
  <sheetProtection/>
  <mergeCells count="1">
    <mergeCell ref="A13:L13"/>
  </mergeCells>
  <printOptions horizontalCentered="1"/>
  <pageMargins left="0.7874015748031497" right="0.7874015748031497" top="0.984251968503937" bottom="0.984251968503937" header="0.5118110236220472" footer="0.5118110236220472"/>
  <pageSetup horizontalDpi="600" verticalDpi="600" orientation="landscape" paperSize="9" scale="60" r:id="rId2"/>
  <rowBreaks count="1" manualBreakCount="1">
    <brk id="34" max="10" man="1"/>
  </rowBreaks>
  <drawing r:id="rId1"/>
</worksheet>
</file>

<file path=xl/worksheets/sheet3.xml><?xml version="1.0" encoding="utf-8"?>
<worksheet xmlns="http://schemas.openxmlformats.org/spreadsheetml/2006/main" xmlns:r="http://schemas.openxmlformats.org/officeDocument/2006/relationships">
  <dimension ref="A8:IV33"/>
  <sheetViews>
    <sheetView view="pageBreakPreview" zoomScale="75" zoomScaleNormal="50" zoomScaleSheetLayoutView="75" zoomScalePageLayoutView="0" workbookViewId="0" topLeftCell="A13">
      <selection activeCell="F20" sqref="F20"/>
    </sheetView>
  </sheetViews>
  <sheetFormatPr defaultColWidth="9.140625" defaultRowHeight="12.75"/>
  <cols>
    <col min="1" max="1" width="6.8515625" style="25" customWidth="1"/>
    <col min="2" max="2" width="15.8515625" style="25" customWidth="1"/>
    <col min="3" max="3" width="23.8515625" style="25" customWidth="1"/>
    <col min="4" max="4" width="20.28125" style="25" customWidth="1"/>
    <col min="5" max="5" width="13.8515625" style="25" customWidth="1"/>
    <col min="6" max="6" width="24.28125" style="25" customWidth="1"/>
    <col min="7" max="7" width="12.421875" style="25" customWidth="1"/>
    <col min="8" max="8" width="17.00390625" style="25" customWidth="1"/>
    <col min="9" max="9" width="37.7109375" style="25" customWidth="1"/>
    <col min="10" max="10" width="15.7109375" style="27" customWidth="1"/>
    <col min="11" max="11" width="58.421875" style="25" customWidth="1"/>
    <col min="12" max="12" width="15.7109375" style="248" customWidth="1"/>
    <col min="13" max="17" width="15.7109375" style="25" customWidth="1"/>
    <col min="18" max="18" width="19.7109375" style="25" customWidth="1"/>
    <col min="19" max="19" width="18.28125" style="25" customWidth="1"/>
    <col min="20" max="16384" width="9.140625" style="25" customWidth="1"/>
  </cols>
  <sheetData>
    <row r="8" spans="1:19" ht="15">
      <c r="A8" s="47" t="s">
        <v>55</v>
      </c>
      <c r="B8"/>
      <c r="C8" s="1"/>
      <c r="J8" s="32"/>
      <c r="L8" s="40"/>
      <c r="M8" s="26"/>
      <c r="N8" s="26"/>
      <c r="O8" s="26"/>
      <c r="P8" s="26"/>
      <c r="Q8" s="26"/>
      <c r="R8" s="26"/>
      <c r="S8" s="26"/>
    </row>
    <row r="9" spans="1:19" ht="15">
      <c r="A9" s="48" t="s">
        <v>56</v>
      </c>
      <c r="B9"/>
      <c r="C9" s="1"/>
      <c r="J9" s="32"/>
      <c r="L9" s="40"/>
      <c r="M9" s="26"/>
      <c r="N9" s="26"/>
      <c r="O9" s="26"/>
      <c r="P9" s="26"/>
      <c r="Q9" s="26"/>
      <c r="R9" s="26"/>
      <c r="S9" s="26"/>
    </row>
    <row r="10" spans="1:19" ht="15">
      <c r="A10" s="47" t="s">
        <v>57</v>
      </c>
      <c r="B10"/>
      <c r="C10" s="1"/>
      <c r="J10" s="32"/>
      <c r="L10" s="40"/>
      <c r="M10" s="26"/>
      <c r="N10" s="26"/>
      <c r="O10" s="26"/>
      <c r="P10" s="26"/>
      <c r="Q10" s="26"/>
      <c r="R10" s="26"/>
      <c r="S10" s="26"/>
    </row>
    <row r="11" spans="10:19" ht="14.25">
      <c r="J11" s="32"/>
      <c r="L11" s="40"/>
      <c r="M11" s="26"/>
      <c r="N11" s="26"/>
      <c r="O11" s="26"/>
      <c r="P11" s="26"/>
      <c r="Q11" s="26"/>
      <c r="R11" s="26"/>
      <c r="S11" s="26"/>
    </row>
    <row r="12" spans="10:19" ht="14.25">
      <c r="J12" s="32"/>
      <c r="L12" s="40"/>
      <c r="M12" s="26"/>
      <c r="N12" s="26"/>
      <c r="O12" s="26"/>
      <c r="P12" s="26"/>
      <c r="Q12" s="26"/>
      <c r="R12" s="26"/>
      <c r="S12" s="26"/>
    </row>
    <row r="13" spans="1:19" ht="18">
      <c r="A13" s="311" t="s">
        <v>211</v>
      </c>
      <c r="B13" s="311"/>
      <c r="C13" s="311"/>
      <c r="D13" s="311"/>
      <c r="E13" s="311"/>
      <c r="F13" s="311"/>
      <c r="G13" s="311"/>
      <c r="H13" s="311"/>
      <c r="I13" s="311"/>
      <c r="J13" s="311"/>
      <c r="K13" s="311"/>
      <c r="L13" s="309"/>
      <c r="M13" s="309"/>
      <c r="N13" s="309"/>
      <c r="O13" s="309"/>
      <c r="P13" s="310"/>
      <c r="Q13" s="309"/>
      <c r="R13" s="309"/>
      <c r="S13" s="26"/>
    </row>
    <row r="14" spans="1:19" s="121" customFormat="1" ht="133.5" customHeight="1">
      <c r="A14" s="114" t="s">
        <v>37</v>
      </c>
      <c r="B14" s="114" t="s">
        <v>32</v>
      </c>
      <c r="C14" s="114" t="s">
        <v>33</v>
      </c>
      <c r="D14" s="114" t="s">
        <v>35</v>
      </c>
      <c r="E14" s="114" t="s">
        <v>116</v>
      </c>
      <c r="F14" s="114" t="s">
        <v>60</v>
      </c>
      <c r="G14" s="114" t="s">
        <v>50</v>
      </c>
      <c r="H14" s="114" t="s">
        <v>51</v>
      </c>
      <c r="I14" s="115" t="s">
        <v>62</v>
      </c>
      <c r="J14" s="109" t="s">
        <v>255</v>
      </c>
      <c r="K14" s="114" t="s">
        <v>34</v>
      </c>
      <c r="L14" s="246"/>
      <c r="M14" s="116"/>
      <c r="N14" s="117"/>
      <c r="O14" s="117"/>
      <c r="P14" s="118"/>
      <c r="Q14" s="117"/>
      <c r="R14" s="119"/>
      <c r="S14" s="120"/>
    </row>
    <row r="15" spans="1:19" s="154" customFormat="1" ht="100.5" customHeight="1">
      <c r="A15" s="20">
        <v>1</v>
      </c>
      <c r="B15" s="46" t="s">
        <v>49</v>
      </c>
      <c r="C15" s="23" t="s">
        <v>40</v>
      </c>
      <c r="D15" s="46" t="s">
        <v>86</v>
      </c>
      <c r="E15" s="13" t="s">
        <v>87</v>
      </c>
      <c r="F15" s="236">
        <v>370000</v>
      </c>
      <c r="G15" s="23" t="s">
        <v>41</v>
      </c>
      <c r="H15" s="46" t="s">
        <v>85</v>
      </c>
      <c r="I15" s="21" t="s">
        <v>88</v>
      </c>
      <c r="J15" s="4" t="s">
        <v>256</v>
      </c>
      <c r="K15" s="21" t="s">
        <v>206</v>
      </c>
      <c r="L15" s="247"/>
      <c r="M15" s="152"/>
      <c r="N15" s="152"/>
      <c r="O15" s="152"/>
      <c r="P15" s="152"/>
      <c r="Q15" s="152"/>
      <c r="R15" s="155"/>
      <c r="S15" s="153"/>
    </row>
    <row r="16" spans="1:12" ht="96" customHeight="1">
      <c r="A16" s="89">
        <v>2</v>
      </c>
      <c r="B16" s="90" t="s">
        <v>83</v>
      </c>
      <c r="C16" s="110"/>
      <c r="D16" s="9" t="s">
        <v>84</v>
      </c>
      <c r="E16" s="92">
        <v>347</v>
      </c>
      <c r="F16" s="108">
        <v>537850</v>
      </c>
      <c r="G16" s="92" t="s">
        <v>41</v>
      </c>
      <c r="H16" s="108"/>
      <c r="I16" s="301" t="s">
        <v>140</v>
      </c>
      <c r="J16" s="4" t="s">
        <v>256</v>
      </c>
      <c r="K16" s="21" t="s">
        <v>281</v>
      </c>
      <c r="L16" s="213"/>
    </row>
    <row r="17" spans="1:19" s="177" customFormat="1" ht="78" customHeight="1">
      <c r="A17" s="9">
        <v>3</v>
      </c>
      <c r="B17" s="21" t="s">
        <v>91</v>
      </c>
      <c r="C17" s="21" t="s">
        <v>40</v>
      </c>
      <c r="D17" s="21" t="s">
        <v>90</v>
      </c>
      <c r="E17" s="20" t="s">
        <v>124</v>
      </c>
      <c r="F17" s="10">
        <v>126000</v>
      </c>
      <c r="G17" s="20" t="s">
        <v>89</v>
      </c>
      <c r="H17" s="20" t="s">
        <v>89</v>
      </c>
      <c r="I17" s="21"/>
      <c r="J17" s="4" t="s">
        <v>262</v>
      </c>
      <c r="K17" s="21" t="s">
        <v>0</v>
      </c>
      <c r="L17" s="15"/>
      <c r="M17" s="175"/>
      <c r="N17" s="175"/>
      <c r="O17" s="175"/>
      <c r="P17" s="175"/>
      <c r="Q17" s="175"/>
      <c r="R17" s="176"/>
      <c r="S17" s="153"/>
    </row>
    <row r="18" spans="1:19" s="177" customFormat="1" ht="127.5" customHeight="1">
      <c r="A18" s="9">
        <v>4</v>
      </c>
      <c r="B18" s="21" t="s">
        <v>112</v>
      </c>
      <c r="C18" s="21" t="s">
        <v>153</v>
      </c>
      <c r="D18" s="21" t="s">
        <v>154</v>
      </c>
      <c r="E18" s="20">
        <v>244</v>
      </c>
      <c r="F18" s="10">
        <v>237925</v>
      </c>
      <c r="G18" s="20" t="s">
        <v>13</v>
      </c>
      <c r="H18" s="20"/>
      <c r="I18" s="22" t="s">
        <v>125</v>
      </c>
      <c r="J18" s="4" t="s">
        <v>256</v>
      </c>
      <c r="K18" s="21" t="s">
        <v>265</v>
      </c>
      <c r="L18" s="15"/>
      <c r="M18" s="175"/>
      <c r="N18" s="175"/>
      <c r="O18" s="175"/>
      <c r="P18" s="175"/>
      <c r="Q18" s="175"/>
      <c r="R18" s="176"/>
      <c r="S18" s="153"/>
    </row>
    <row r="19" spans="1:19" s="177" customFormat="1" ht="165" customHeight="1">
      <c r="A19" s="9">
        <v>5</v>
      </c>
      <c r="B19" s="22" t="s">
        <v>61</v>
      </c>
      <c r="C19" s="21" t="s">
        <v>40</v>
      </c>
      <c r="D19" s="9" t="s">
        <v>122</v>
      </c>
      <c r="E19" s="42" t="s">
        <v>123</v>
      </c>
      <c r="F19" s="4">
        <v>2635000</v>
      </c>
      <c r="G19" s="20" t="s">
        <v>41</v>
      </c>
      <c r="H19" s="21" t="s">
        <v>85</v>
      </c>
      <c r="I19" s="22" t="s">
        <v>310</v>
      </c>
      <c r="J19" s="4" t="s">
        <v>309</v>
      </c>
      <c r="K19" s="3" t="s">
        <v>308</v>
      </c>
      <c r="L19" s="15"/>
      <c r="M19" s="175"/>
      <c r="N19" s="175"/>
      <c r="O19" s="175"/>
      <c r="P19" s="175"/>
      <c r="Q19" s="175"/>
      <c r="R19" s="176"/>
      <c r="S19" s="153"/>
    </row>
    <row r="20" spans="1:256" s="6" customFormat="1" ht="68.25" customHeight="1">
      <c r="A20" s="14"/>
      <c r="B20" s="99"/>
      <c r="C20" s="165"/>
      <c r="D20" s="11"/>
      <c r="E20" s="195" t="s">
        <v>149</v>
      </c>
      <c r="F20" s="196">
        <f>SUM(F15:F19)</f>
        <v>3906775</v>
      </c>
      <c r="G20" s="31"/>
      <c r="H20" s="169"/>
      <c r="I20" s="165"/>
      <c r="J20" s="11"/>
      <c r="K20" s="166"/>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19" s="26" customFormat="1" ht="127.5" customHeight="1">
      <c r="A21" s="14"/>
      <c r="E21" s="31"/>
      <c r="F21" s="169"/>
      <c r="G21" s="31"/>
      <c r="H21" s="31"/>
      <c r="J21" s="15"/>
      <c r="K21" s="32"/>
      <c r="L21" s="247"/>
      <c r="M21" s="16"/>
      <c r="N21" s="16"/>
      <c r="O21" s="16"/>
      <c r="P21" s="16"/>
      <c r="Q21" s="16"/>
      <c r="R21" s="71"/>
      <c r="S21" s="70"/>
    </row>
    <row r="22" spans="1:22" s="26" customFormat="1" ht="78.75" customHeight="1">
      <c r="A22" s="30"/>
      <c r="B22" s="156"/>
      <c r="C22" s="31"/>
      <c r="D22" s="31"/>
      <c r="E22" s="157"/>
      <c r="F22" s="39"/>
      <c r="G22" s="30"/>
      <c r="H22" s="30"/>
      <c r="J22" s="15"/>
      <c r="L22" s="247"/>
      <c r="M22" s="18"/>
      <c r="N22" s="43"/>
      <c r="O22" s="43"/>
      <c r="P22" s="43"/>
      <c r="Q22" s="43"/>
      <c r="R22" s="68"/>
      <c r="S22" s="68"/>
      <c r="T22" s="43"/>
      <c r="U22" s="43"/>
      <c r="V22" s="43"/>
    </row>
    <row r="23" spans="1:19" s="26" customFormat="1" ht="113.25" customHeight="1">
      <c r="A23" s="30"/>
      <c r="B23" s="32"/>
      <c r="C23" s="31"/>
      <c r="D23" s="31"/>
      <c r="E23" s="157"/>
      <c r="F23" s="39"/>
      <c r="G23" s="30"/>
      <c r="J23" s="15"/>
      <c r="K23" s="158"/>
      <c r="L23" s="247"/>
      <c r="M23" s="43"/>
      <c r="N23" s="43"/>
      <c r="O23" s="43"/>
      <c r="P23" s="43"/>
      <c r="Q23" s="18"/>
      <c r="R23" s="69"/>
      <c r="S23" s="70"/>
    </row>
    <row r="24" spans="1:19" s="26" customFormat="1" ht="102.75" customHeight="1">
      <c r="A24" s="30"/>
      <c r="D24" s="312"/>
      <c r="E24" s="312"/>
      <c r="F24" s="159"/>
      <c r="J24" s="32"/>
      <c r="L24" s="40"/>
      <c r="R24" s="26" t="s">
        <v>102</v>
      </c>
      <c r="S24" s="26" t="s">
        <v>102</v>
      </c>
    </row>
    <row r="25" spans="1:11" ht="14.25">
      <c r="A25" s="31"/>
      <c r="B25" s="308"/>
      <c r="C25" s="308"/>
      <c r="D25" s="32"/>
      <c r="E25" s="31"/>
      <c r="G25" s="26"/>
      <c r="H25" s="26"/>
      <c r="K25" s="34"/>
    </row>
    <row r="26" spans="1:11" ht="20.25">
      <c r="A26" s="27"/>
      <c r="B26" s="307"/>
      <c r="C26" s="307"/>
      <c r="D26" s="26"/>
      <c r="E26" s="30"/>
      <c r="G26" s="26"/>
      <c r="H26" s="26"/>
      <c r="K26" s="30"/>
    </row>
    <row r="27" spans="1:11" ht="20.25">
      <c r="A27" s="27"/>
      <c r="B27" s="307"/>
      <c r="C27" s="307"/>
      <c r="D27" s="32"/>
      <c r="E27" s="31"/>
      <c r="F27" s="39"/>
      <c r="G27" s="26"/>
      <c r="H27" s="26"/>
      <c r="K27" s="34"/>
    </row>
    <row r="28" spans="1:11" ht="20.25">
      <c r="A28" s="30"/>
      <c r="B28" s="76"/>
      <c r="C28" s="77"/>
      <c r="D28" s="32"/>
      <c r="E28" s="31"/>
      <c r="F28" s="39"/>
      <c r="G28" s="26"/>
      <c r="H28" s="26"/>
      <c r="K28" s="34"/>
    </row>
    <row r="29" spans="2:11" ht="20.25">
      <c r="B29" s="78"/>
      <c r="C29" s="78"/>
      <c r="D29" s="32"/>
      <c r="E29" s="31"/>
      <c r="F29" s="39"/>
      <c r="G29" s="26"/>
      <c r="H29" s="26"/>
      <c r="K29" s="34"/>
    </row>
    <row r="30" spans="4:11" ht="14.25">
      <c r="D30" s="26"/>
      <c r="E30" s="30"/>
      <c r="F30" s="26"/>
      <c r="G30" s="26"/>
      <c r="H30" s="26"/>
      <c r="K30" s="30"/>
    </row>
    <row r="31" spans="4:11" ht="14.25">
      <c r="D31" s="32"/>
      <c r="E31" s="31"/>
      <c r="F31" s="39"/>
      <c r="G31" s="26"/>
      <c r="H31" s="26"/>
      <c r="K31" s="34"/>
    </row>
    <row r="32" spans="1:11" ht="14.25">
      <c r="A32" s="27"/>
      <c r="B32" s="308"/>
      <c r="C32" s="308"/>
      <c r="D32" s="32"/>
      <c r="E32" s="31"/>
      <c r="F32" s="39"/>
      <c r="G32" s="26"/>
      <c r="H32" s="26"/>
      <c r="K32" s="34"/>
    </row>
    <row r="33" spans="1:11" ht="14.25">
      <c r="A33" s="27"/>
      <c r="B33" s="306"/>
      <c r="C33" s="306"/>
      <c r="D33" s="32"/>
      <c r="E33" s="31"/>
      <c r="F33" s="39"/>
      <c r="G33" s="32"/>
      <c r="H33" s="32"/>
      <c r="K33" s="40"/>
    </row>
  </sheetData>
  <sheetProtection/>
  <protectedRanges>
    <protectedRange sqref="C20 I20" name="Intervallo1"/>
  </protectedRanges>
  <mergeCells count="9">
    <mergeCell ref="B33:C33"/>
    <mergeCell ref="B27:C27"/>
    <mergeCell ref="B32:C32"/>
    <mergeCell ref="Q13:R13"/>
    <mergeCell ref="L13:P13"/>
    <mergeCell ref="A13:K13"/>
    <mergeCell ref="B26:C26"/>
    <mergeCell ref="B25:C25"/>
    <mergeCell ref="D24:E24"/>
  </mergeCells>
  <printOptions horizontalCentered="1" verticalCentered="1"/>
  <pageMargins left="0.7874015748031497" right="0.7874015748031497" top="0.7480314960629921" bottom="0.9055118110236221" header="0.5118110236220472" footer="0.5118110236220472"/>
  <pageSetup horizontalDpi="600" verticalDpi="600" orientation="landscape" paperSize="9" scale="50"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dimension ref="A7:AG81"/>
  <sheetViews>
    <sheetView view="pageBreakPreview" zoomScale="75" zoomScaleSheetLayoutView="75" zoomScalePageLayoutView="0" workbookViewId="0" topLeftCell="A13">
      <selection activeCell="F24" sqref="F24"/>
    </sheetView>
  </sheetViews>
  <sheetFormatPr defaultColWidth="9.140625" defaultRowHeight="12.75"/>
  <cols>
    <col min="1" max="1" width="4.8515625" style="25" customWidth="1"/>
    <col min="2" max="2" width="28.8515625" style="25" customWidth="1"/>
    <col min="3" max="3" width="15.28125" style="25" customWidth="1"/>
    <col min="4" max="4" width="16.57421875" style="25" customWidth="1"/>
    <col min="5" max="5" width="22.421875" style="19" customWidth="1"/>
    <col min="6" max="6" width="25.57421875" style="25" customWidth="1"/>
    <col min="7" max="7" width="48.140625" style="25" customWidth="1"/>
    <col min="8" max="8" width="15.7109375" style="25" customWidth="1"/>
    <col min="9" max="9" width="84.00390625" style="19" customWidth="1"/>
    <col min="10" max="16384" width="9.140625" style="25" customWidth="1"/>
  </cols>
  <sheetData>
    <row r="7" spans="1:3" ht="15">
      <c r="A7" s="47" t="s">
        <v>55</v>
      </c>
      <c r="B7"/>
      <c r="C7" s="1"/>
    </row>
    <row r="8" spans="1:8" ht="15">
      <c r="A8" s="48" t="s">
        <v>56</v>
      </c>
      <c r="B8"/>
      <c r="C8" s="1"/>
      <c r="H8" s="26"/>
    </row>
    <row r="9" spans="1:8" ht="15">
      <c r="A9" s="47" t="s">
        <v>57</v>
      </c>
      <c r="B9"/>
      <c r="C9" s="1"/>
      <c r="H9" s="26"/>
    </row>
    <row r="10" ht="11.25" customHeight="1">
      <c r="H10" s="26"/>
    </row>
    <row r="11" spans="1:9" ht="20.25" customHeight="1">
      <c r="A11" s="315" t="s">
        <v>213</v>
      </c>
      <c r="B11" s="315"/>
      <c r="C11" s="315"/>
      <c r="D11" s="316"/>
      <c r="E11" s="316"/>
      <c r="F11" s="316"/>
      <c r="H11" s="26"/>
      <c r="I11" s="35"/>
    </row>
    <row r="12" spans="1:9" s="125" customFormat="1" ht="126.75" customHeight="1">
      <c r="A12" s="123" t="s">
        <v>37</v>
      </c>
      <c r="B12" s="123" t="s">
        <v>32</v>
      </c>
      <c r="C12" s="123" t="s">
        <v>33</v>
      </c>
      <c r="D12" s="123" t="s">
        <v>35</v>
      </c>
      <c r="E12" s="123" t="s">
        <v>116</v>
      </c>
      <c r="F12" s="123" t="s">
        <v>36</v>
      </c>
      <c r="G12" s="124" t="s">
        <v>62</v>
      </c>
      <c r="H12" s="278" t="s">
        <v>255</v>
      </c>
      <c r="I12" s="123" t="s">
        <v>34</v>
      </c>
    </row>
    <row r="13" spans="1:9" s="79" customFormat="1" ht="150" customHeight="1">
      <c r="A13" s="80">
        <v>1</v>
      </c>
      <c r="B13" s="81" t="s">
        <v>232</v>
      </c>
      <c r="C13" s="80" t="s">
        <v>105</v>
      </c>
      <c r="D13" s="80" t="s">
        <v>145</v>
      </c>
      <c r="E13" s="85">
        <v>2926</v>
      </c>
      <c r="F13" s="83">
        <v>121000</v>
      </c>
      <c r="G13" s="3" t="s">
        <v>2</v>
      </c>
      <c r="H13" s="79" t="s">
        <v>256</v>
      </c>
      <c r="I13" s="151" t="s">
        <v>263</v>
      </c>
    </row>
    <row r="14" spans="1:9" s="79" customFormat="1" ht="128.25" customHeight="1">
      <c r="A14" s="80">
        <v>2</v>
      </c>
      <c r="B14" s="82" t="s">
        <v>47</v>
      </c>
      <c r="C14" s="80" t="s">
        <v>52</v>
      </c>
      <c r="D14" s="82" t="s">
        <v>53</v>
      </c>
      <c r="E14" s="85" t="s">
        <v>80</v>
      </c>
      <c r="F14" s="83">
        <v>813750</v>
      </c>
      <c r="G14" s="84" t="s">
        <v>196</v>
      </c>
      <c r="H14" s="3" t="s">
        <v>262</v>
      </c>
      <c r="I14" s="21" t="s">
        <v>246</v>
      </c>
    </row>
    <row r="15" spans="1:9" s="79" customFormat="1" ht="72.75" customHeight="1">
      <c r="A15" s="80">
        <v>3</v>
      </c>
      <c r="B15" s="81" t="s">
        <v>108</v>
      </c>
      <c r="C15" s="80"/>
      <c r="D15" s="80" t="s">
        <v>29</v>
      </c>
      <c r="E15" s="85">
        <v>20333</v>
      </c>
      <c r="F15" s="83">
        <v>650656</v>
      </c>
      <c r="G15" s="84" t="s">
        <v>1</v>
      </c>
      <c r="H15" s="3" t="s">
        <v>256</v>
      </c>
      <c r="I15" s="151" t="s">
        <v>201</v>
      </c>
    </row>
    <row r="16" spans="1:9" s="256" customFormat="1" ht="72.75" customHeight="1">
      <c r="A16" s="255">
        <v>4</v>
      </c>
      <c r="B16" s="81" t="s">
        <v>159</v>
      </c>
      <c r="C16" s="80" t="s">
        <v>160</v>
      </c>
      <c r="D16" s="80" t="s">
        <v>161</v>
      </c>
      <c r="E16" s="85">
        <v>9860</v>
      </c>
      <c r="F16" s="83">
        <v>23000</v>
      </c>
      <c r="G16" s="81" t="s">
        <v>3</v>
      </c>
      <c r="H16" s="3" t="s">
        <v>256</v>
      </c>
      <c r="I16" s="297" t="s">
        <v>307</v>
      </c>
    </row>
    <row r="17" spans="1:9" s="79" customFormat="1" ht="114" customHeight="1">
      <c r="A17" s="80">
        <v>5</v>
      </c>
      <c r="B17" s="81" t="s">
        <v>202</v>
      </c>
      <c r="C17" s="80" t="s">
        <v>203</v>
      </c>
      <c r="D17" s="80" t="s">
        <v>5</v>
      </c>
      <c r="E17" s="85">
        <v>875</v>
      </c>
      <c r="F17" s="83"/>
      <c r="G17" s="84" t="s">
        <v>6</v>
      </c>
      <c r="H17" s="3" t="s">
        <v>256</v>
      </c>
      <c r="I17" s="216" t="s">
        <v>4</v>
      </c>
    </row>
    <row r="18" spans="1:9" s="79" customFormat="1" ht="62.25" customHeight="1">
      <c r="A18" s="86"/>
      <c r="D18" s="317" t="s">
        <v>135</v>
      </c>
      <c r="E18" s="317"/>
      <c r="F18" s="257">
        <f>SUM(F13:F17)</f>
        <v>1608406</v>
      </c>
      <c r="H18" s="11"/>
      <c r="I18" s="87"/>
    </row>
    <row r="19" spans="1:8" ht="15">
      <c r="A19" s="30"/>
      <c r="H19" s="43"/>
    </row>
    <row r="20" spans="1:8" ht="15">
      <c r="A20" s="30"/>
      <c r="C20" s="12"/>
      <c r="D20" s="5"/>
      <c r="E20" s="43"/>
      <c r="H20" s="43"/>
    </row>
    <row r="21" spans="1:9" ht="15">
      <c r="A21" s="30"/>
      <c r="B21" s="26"/>
      <c r="C21" s="30"/>
      <c r="D21" s="30"/>
      <c r="E21" s="37"/>
      <c r="F21" s="38"/>
      <c r="H21" s="43"/>
      <c r="I21" s="30"/>
    </row>
    <row r="22" spans="1:9" ht="14.25">
      <c r="A22" s="27"/>
      <c r="B22" s="313"/>
      <c r="C22" s="313"/>
      <c r="D22" s="30"/>
      <c r="E22" s="37"/>
      <c r="F22" s="38"/>
      <c r="H22" s="26"/>
      <c r="I22" s="30"/>
    </row>
    <row r="40" spans="1:9" ht="14.25">
      <c r="A40" s="30"/>
      <c r="B40" s="32"/>
      <c r="C40" s="31"/>
      <c r="D40" s="32"/>
      <c r="E40" s="31"/>
      <c r="F40" s="39"/>
      <c r="I40" s="40"/>
    </row>
    <row r="41" spans="1:9" ht="14.25">
      <c r="A41" s="30"/>
      <c r="B41" s="26"/>
      <c r="C41" s="26"/>
      <c r="D41" s="26"/>
      <c r="E41" s="30"/>
      <c r="F41" s="26"/>
      <c r="I41" s="30"/>
    </row>
    <row r="42" spans="1:9" ht="14.25">
      <c r="A42" s="30"/>
      <c r="B42" s="26"/>
      <c r="C42" s="26"/>
      <c r="D42" s="26"/>
      <c r="E42" s="30"/>
      <c r="F42" s="26"/>
      <c r="I42" s="30"/>
    </row>
    <row r="43" ht="14.25">
      <c r="A43" s="30"/>
    </row>
    <row r="44" ht="14.25">
      <c r="A44" s="30"/>
    </row>
    <row r="45" ht="14.25">
      <c r="A45" s="30"/>
    </row>
    <row r="46" ht="14.25">
      <c r="A46" s="30"/>
    </row>
    <row r="47" ht="14.25">
      <c r="A47" s="30"/>
    </row>
    <row r="48" spans="1:33" ht="14.25">
      <c r="A48" s="31"/>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ht="14.25">
      <c r="A49" s="30"/>
    </row>
    <row r="50" spans="1:9" ht="14.25">
      <c r="A50" s="30"/>
      <c r="B50" s="32"/>
      <c r="C50" s="31"/>
      <c r="D50" s="32"/>
      <c r="E50" s="31"/>
      <c r="F50" s="33"/>
      <c r="G50" s="34"/>
      <c r="I50" s="30"/>
    </row>
    <row r="51" spans="1:9" ht="14.25">
      <c r="A51" s="30"/>
      <c r="B51" s="32"/>
      <c r="C51" s="31"/>
      <c r="D51" s="32"/>
      <c r="E51" s="31"/>
      <c r="F51" s="33"/>
      <c r="G51" s="34"/>
      <c r="I51" s="30"/>
    </row>
    <row r="52" ht="14.25">
      <c r="A52" s="30"/>
    </row>
    <row r="53" spans="1:2" ht="14.25">
      <c r="A53" s="30"/>
      <c r="B53" s="26"/>
    </row>
    <row r="55" ht="12.75" customHeight="1"/>
    <row r="56" spans="5:6" ht="14.25">
      <c r="E56" s="314"/>
      <c r="F56" s="314"/>
    </row>
    <row r="58" ht="14.25">
      <c r="D58" s="27"/>
    </row>
    <row r="60" ht="15">
      <c r="G60" s="24"/>
    </row>
    <row r="71" ht="14.25">
      <c r="G71" s="36"/>
    </row>
    <row r="72" ht="14.25">
      <c r="G72" s="36"/>
    </row>
    <row r="73" ht="14.25">
      <c r="G73" s="36"/>
    </row>
    <row r="74" spans="1:9" ht="14.25">
      <c r="A74" s="30"/>
      <c r="B74" s="26"/>
      <c r="C74" s="30"/>
      <c r="D74" s="30"/>
      <c r="E74" s="37"/>
      <c r="F74" s="38"/>
      <c r="G74" s="36"/>
      <c r="I74" s="30"/>
    </row>
    <row r="75" ht="14.25">
      <c r="A75" s="31"/>
    </row>
    <row r="77" ht="14.25">
      <c r="A77" s="30"/>
    </row>
    <row r="81" spans="1:5" ht="14.25">
      <c r="A81" s="30"/>
      <c r="E81" s="25"/>
    </row>
  </sheetData>
  <sheetProtection/>
  <mergeCells count="4">
    <mergeCell ref="B22:C22"/>
    <mergeCell ref="E56:F56"/>
    <mergeCell ref="A11:F11"/>
    <mergeCell ref="D18:E18"/>
  </mergeCells>
  <printOptions horizontalCentered="1"/>
  <pageMargins left="0.7874015748031497" right="0.7874015748031497" top="0.7874015748031497" bottom="0.7874015748031497" header="0.5118110236220472" footer="0.5118110236220472"/>
  <pageSetup horizontalDpi="600" verticalDpi="600" orientation="landscape" paperSize="9" scale="50" r:id="rId2"/>
  <headerFooter alignWithMargins="0">
    <oddFooter>&amp;L&amp;F</oddFooter>
  </headerFooter>
  <rowBreaks count="1" manualBreakCount="1">
    <brk id="77" max="15" man="1"/>
  </rowBreaks>
  <colBreaks count="1" manualBreakCount="1">
    <brk id="9" max="18" man="1"/>
  </colBreaks>
  <drawing r:id="rId1"/>
</worksheet>
</file>

<file path=xl/worksheets/sheet5.xml><?xml version="1.0" encoding="utf-8"?>
<worksheet xmlns="http://schemas.openxmlformats.org/spreadsheetml/2006/main" xmlns:r="http://schemas.openxmlformats.org/officeDocument/2006/relationships">
  <dimension ref="A1:P19"/>
  <sheetViews>
    <sheetView view="pageBreakPreview" zoomScale="75" zoomScaleNormal="50" zoomScaleSheetLayoutView="75" zoomScalePageLayoutView="0" workbookViewId="0" topLeftCell="A1">
      <selection activeCell="K34" sqref="K34"/>
    </sheetView>
  </sheetViews>
  <sheetFormatPr defaultColWidth="9.140625" defaultRowHeight="12.75"/>
  <cols>
    <col min="1" max="1" width="8.00390625" style="0" customWidth="1"/>
    <col min="2" max="2" width="16.28125" style="0" customWidth="1"/>
    <col min="3" max="3" width="15.7109375" style="0" customWidth="1"/>
    <col min="4" max="4" width="16.8515625" style="0" customWidth="1"/>
    <col min="5" max="5" width="16.57421875" style="0" customWidth="1"/>
    <col min="6" max="6" width="14.8515625" style="0" customWidth="1"/>
    <col min="7" max="7" width="14.57421875" style="0" customWidth="1"/>
    <col min="8" max="8" width="15.28125" style="0" customWidth="1"/>
    <col min="9" max="9" width="10.28125" style="0" customWidth="1"/>
    <col min="10" max="10" width="14.421875" style="0" customWidth="1"/>
    <col min="11" max="11" width="10.140625" style="285" customWidth="1"/>
    <col min="12" max="12" width="18.421875" style="0" customWidth="1"/>
    <col min="13" max="13" width="23.28125" style="0" customWidth="1"/>
    <col min="14" max="14" width="13.421875" style="0" customWidth="1"/>
    <col min="15" max="15" width="22.00390625" style="0" customWidth="1"/>
  </cols>
  <sheetData>
    <row r="1" ht="14.25" customHeight="1">
      <c r="K1" s="279"/>
    </row>
    <row r="2" s="106" customFormat="1" ht="18"/>
    <row r="3" s="106" customFormat="1" ht="18"/>
    <row r="4" s="106" customFormat="1" ht="18"/>
    <row r="5" s="106" customFormat="1" ht="18"/>
    <row r="6" s="106" customFormat="1" ht="18"/>
    <row r="7" s="106" customFormat="1" ht="18"/>
    <row r="8" spans="1:16" s="106" customFormat="1" ht="18">
      <c r="A8" s="105" t="s">
        <v>55</v>
      </c>
      <c r="D8" s="79"/>
      <c r="E8" s="79"/>
      <c r="F8" s="79"/>
      <c r="G8" s="79"/>
      <c r="H8" s="79"/>
      <c r="I8" s="79"/>
      <c r="J8" s="87"/>
      <c r="K8" s="280"/>
      <c r="L8" s="79"/>
      <c r="M8" s="79"/>
      <c r="N8" s="79"/>
      <c r="O8" s="79"/>
      <c r="P8" s="79"/>
    </row>
    <row r="9" spans="1:16" s="106" customFormat="1" ht="18">
      <c r="A9" s="107" t="s">
        <v>56</v>
      </c>
      <c r="D9" s="79"/>
      <c r="E9" s="79"/>
      <c r="F9" s="79"/>
      <c r="G9" s="79"/>
      <c r="H9" s="79"/>
      <c r="I9" s="79"/>
      <c r="J9" s="87"/>
      <c r="K9" s="280"/>
      <c r="L9" s="79"/>
      <c r="M9" s="79"/>
      <c r="N9" s="79"/>
      <c r="O9" s="79"/>
      <c r="P9" s="79"/>
    </row>
    <row r="10" spans="1:16" s="106" customFormat="1" ht="18">
      <c r="A10" s="105" t="s">
        <v>57</v>
      </c>
      <c r="D10" s="79"/>
      <c r="E10" s="79"/>
      <c r="F10" s="79"/>
      <c r="G10" s="79"/>
      <c r="H10" s="79"/>
      <c r="I10" s="79"/>
      <c r="J10" s="87"/>
      <c r="K10" s="280"/>
      <c r="L10" s="79"/>
      <c r="M10" s="79"/>
      <c r="N10" s="79"/>
      <c r="O10" s="79"/>
      <c r="P10" s="79"/>
    </row>
    <row r="15" spans="1:16" ht="18">
      <c r="A15" s="311" t="s">
        <v>214</v>
      </c>
      <c r="B15" s="311"/>
      <c r="C15" s="311"/>
      <c r="D15" s="311"/>
      <c r="E15" s="311"/>
      <c r="F15" s="311"/>
      <c r="G15" s="311"/>
      <c r="H15" s="311"/>
      <c r="I15" s="311"/>
      <c r="J15" s="58"/>
      <c r="K15" s="281"/>
      <c r="L15" s="57"/>
      <c r="M15" s="57"/>
      <c r="N15" s="57"/>
      <c r="O15" s="57"/>
      <c r="P15" s="66"/>
    </row>
    <row r="16" spans="1:16" s="122" customFormat="1" ht="126">
      <c r="A16" s="126" t="s">
        <v>37</v>
      </c>
      <c r="B16" s="126" t="s">
        <v>70</v>
      </c>
      <c r="C16" s="126" t="s">
        <v>71</v>
      </c>
      <c r="D16" s="126" t="s">
        <v>72</v>
      </c>
      <c r="E16" s="126" t="s">
        <v>73</v>
      </c>
      <c r="F16" s="126" t="s">
        <v>74</v>
      </c>
      <c r="G16" s="126" t="s">
        <v>33</v>
      </c>
      <c r="H16" s="126" t="s">
        <v>64</v>
      </c>
      <c r="I16" s="126" t="s">
        <v>75</v>
      </c>
      <c r="J16" s="126" t="s">
        <v>76</v>
      </c>
      <c r="K16" s="282" t="s">
        <v>255</v>
      </c>
      <c r="L16" s="126" t="s">
        <v>77</v>
      </c>
      <c r="M16" s="126" t="s">
        <v>78</v>
      </c>
      <c r="N16" s="126" t="s">
        <v>79</v>
      </c>
      <c r="O16" s="126" t="s">
        <v>34</v>
      </c>
      <c r="P16" s="119"/>
    </row>
    <row r="17" spans="1:16" s="1" customFormat="1" ht="151.5" customHeight="1">
      <c r="A17" s="2">
        <v>1</v>
      </c>
      <c r="B17" s="2" t="s">
        <v>95</v>
      </c>
      <c r="C17" s="3"/>
      <c r="D17" s="3" t="s">
        <v>99</v>
      </c>
      <c r="E17" s="3" t="s">
        <v>97</v>
      </c>
      <c r="F17" s="53" t="s">
        <v>96</v>
      </c>
      <c r="G17" s="2"/>
      <c r="H17" s="3" t="s">
        <v>98</v>
      </c>
      <c r="I17" s="2" t="s">
        <v>38</v>
      </c>
      <c r="J17" s="2">
        <v>17</v>
      </c>
      <c r="K17" s="283" t="s">
        <v>256</v>
      </c>
      <c r="L17" s="50">
        <v>3000</v>
      </c>
      <c r="M17" s="50">
        <v>3000</v>
      </c>
      <c r="N17" s="4">
        <v>0</v>
      </c>
      <c r="O17" s="7" t="s">
        <v>136</v>
      </c>
      <c r="P17" s="11"/>
    </row>
    <row r="18" spans="1:16" s="213" customFormat="1" ht="183.75" customHeight="1">
      <c r="A18" s="9">
        <v>2</v>
      </c>
      <c r="B18" s="7" t="s">
        <v>224</v>
      </c>
      <c r="C18" s="7" t="s">
        <v>225</v>
      </c>
      <c r="D18" s="7" t="s">
        <v>226</v>
      </c>
      <c r="E18" s="7" t="s">
        <v>227</v>
      </c>
      <c r="F18" s="7" t="s">
        <v>228</v>
      </c>
      <c r="G18" s="7" t="s">
        <v>229</v>
      </c>
      <c r="H18" s="7"/>
      <c r="I18" s="7"/>
      <c r="J18" s="9"/>
      <c r="K18" s="212" t="s">
        <v>262</v>
      </c>
      <c r="L18" s="4">
        <v>1073000</v>
      </c>
      <c r="M18" s="4">
        <v>1073000</v>
      </c>
      <c r="N18" s="4">
        <f>(M18-L18)</f>
        <v>0</v>
      </c>
      <c r="O18" s="7" t="s">
        <v>299</v>
      </c>
      <c r="P18" s="11"/>
    </row>
    <row r="19" spans="1:16" ht="30" customHeight="1">
      <c r="A19" s="14"/>
      <c r="B19" s="318"/>
      <c r="C19" s="318"/>
      <c r="D19" s="318"/>
      <c r="E19" s="318"/>
      <c r="F19" s="60"/>
      <c r="G19" s="60"/>
      <c r="H19" s="60"/>
      <c r="I19" s="60"/>
      <c r="J19" s="103" t="s">
        <v>43</v>
      </c>
      <c r="K19" s="284"/>
      <c r="L19" s="104">
        <f>SUM(L17:L18)</f>
        <v>1076000</v>
      </c>
      <c r="M19" s="104">
        <f>SUM(M17:M18)</f>
        <v>1076000</v>
      </c>
      <c r="N19" s="109">
        <f>SUM(N17:N18)</f>
        <v>0</v>
      </c>
      <c r="O19" s="1"/>
      <c r="P19" s="1"/>
    </row>
  </sheetData>
  <sheetProtection/>
  <mergeCells count="2">
    <mergeCell ref="A15:I15"/>
    <mergeCell ref="B19:E19"/>
  </mergeCells>
  <printOptions/>
  <pageMargins left="0.75" right="0.75" top="1" bottom="1" header="0.5" footer="0.5"/>
  <pageSetup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1:N24"/>
  <sheetViews>
    <sheetView view="pageBreakPreview" zoomScale="75" zoomScaleNormal="50" zoomScaleSheetLayoutView="75" zoomScalePageLayoutView="0" workbookViewId="0" topLeftCell="A4">
      <selection activeCell="L22" sqref="L22"/>
    </sheetView>
  </sheetViews>
  <sheetFormatPr defaultColWidth="9.140625" defaultRowHeight="12.75"/>
  <cols>
    <col min="2" max="3" width="18.28125" style="0" customWidth="1"/>
    <col min="4" max="5" width="17.140625" style="0" customWidth="1"/>
    <col min="6" max="6" width="17.7109375" style="0" customWidth="1"/>
    <col min="7" max="7" width="18.00390625" style="0" customWidth="1"/>
    <col min="8" max="9" width="12.28125" style="0" customWidth="1"/>
    <col min="10" max="10" width="14.00390625" style="0" customWidth="1"/>
    <col min="11" max="11" width="14.00390625" style="285" customWidth="1"/>
    <col min="12" max="12" width="18.8515625" style="0" customWidth="1"/>
    <col min="13" max="13" width="60.57421875" style="0" customWidth="1"/>
  </cols>
  <sheetData>
    <row r="1" spans="1:14" ht="12.75">
      <c r="A1" s="56"/>
      <c r="B1" s="56"/>
      <c r="C1" s="56"/>
      <c r="D1" s="56"/>
      <c r="E1" s="56"/>
      <c r="F1" s="56"/>
      <c r="G1" s="56"/>
      <c r="H1" s="56"/>
      <c r="I1" s="56"/>
      <c r="J1" s="56"/>
      <c r="K1" s="286"/>
      <c r="L1" s="56"/>
      <c r="M1" s="56"/>
      <c r="N1" s="56"/>
    </row>
    <row r="2" spans="1:14" ht="12.75">
      <c r="A2" s="56"/>
      <c r="B2" s="56"/>
      <c r="C2" s="56"/>
      <c r="D2" s="56"/>
      <c r="E2" s="56"/>
      <c r="F2" s="56"/>
      <c r="G2" s="56"/>
      <c r="H2" s="56"/>
      <c r="I2" s="56"/>
      <c r="J2" s="56"/>
      <c r="K2" s="286"/>
      <c r="L2" s="56"/>
      <c r="M2" s="56"/>
      <c r="N2" s="56"/>
    </row>
    <row r="3" spans="1:14" ht="12.75">
      <c r="A3" s="56"/>
      <c r="B3" s="56"/>
      <c r="C3" s="56"/>
      <c r="D3" s="56"/>
      <c r="E3" s="56"/>
      <c r="F3" s="56"/>
      <c r="G3" s="56"/>
      <c r="H3" s="56"/>
      <c r="I3" s="56"/>
      <c r="J3" s="56"/>
      <c r="K3" s="286"/>
      <c r="L3" s="56"/>
      <c r="M3" s="56"/>
      <c r="N3" s="56"/>
    </row>
    <row r="4" spans="1:14" ht="12.75">
      <c r="A4" s="56"/>
      <c r="B4" s="56"/>
      <c r="C4" s="56"/>
      <c r="D4" s="56"/>
      <c r="E4" s="56"/>
      <c r="F4" s="56"/>
      <c r="G4" s="56"/>
      <c r="H4" s="56"/>
      <c r="I4" s="56"/>
      <c r="J4" s="56"/>
      <c r="K4" s="286"/>
      <c r="L4" s="56"/>
      <c r="M4" s="56"/>
      <c r="N4" s="56"/>
    </row>
    <row r="5" spans="1:14" ht="12.75">
      <c r="A5" s="56"/>
      <c r="B5" s="56"/>
      <c r="C5" s="56"/>
      <c r="D5" s="56"/>
      <c r="E5" s="56"/>
      <c r="F5" s="56"/>
      <c r="G5" s="56"/>
      <c r="H5" s="56"/>
      <c r="I5" s="56"/>
      <c r="J5" s="56"/>
      <c r="K5" s="286"/>
      <c r="L5" s="56"/>
      <c r="M5" s="56"/>
      <c r="N5" s="56"/>
    </row>
    <row r="6" spans="1:14" ht="12.75">
      <c r="A6" s="56"/>
      <c r="B6" s="56"/>
      <c r="C6" s="56"/>
      <c r="D6" s="56"/>
      <c r="E6" s="56"/>
      <c r="F6" s="56"/>
      <c r="G6" s="56"/>
      <c r="H6" s="56"/>
      <c r="I6" s="56"/>
      <c r="J6" s="56"/>
      <c r="K6" s="286"/>
      <c r="L6" s="56"/>
      <c r="M6" s="56"/>
      <c r="N6" s="56"/>
    </row>
    <row r="7" spans="1:14" ht="12.75">
      <c r="A7" s="56"/>
      <c r="B7" s="56"/>
      <c r="C7" s="56"/>
      <c r="D7" s="56"/>
      <c r="E7" s="56"/>
      <c r="F7" s="56"/>
      <c r="G7" s="56"/>
      <c r="H7" s="56"/>
      <c r="I7" s="56"/>
      <c r="J7" s="56"/>
      <c r="K7" s="286"/>
      <c r="L7" s="56"/>
      <c r="M7" s="56"/>
      <c r="N7" s="56"/>
    </row>
    <row r="8" spans="1:14" ht="12.75">
      <c r="A8" s="56"/>
      <c r="B8" s="56"/>
      <c r="C8" s="56"/>
      <c r="D8" s="56"/>
      <c r="E8" s="56"/>
      <c r="F8" s="56"/>
      <c r="G8" s="56"/>
      <c r="H8" s="56"/>
      <c r="I8" s="56"/>
      <c r="J8" s="56"/>
      <c r="K8" s="286"/>
      <c r="L8" s="56"/>
      <c r="M8" s="56"/>
      <c r="N8" s="56"/>
    </row>
    <row r="9" spans="1:14" ht="12.75">
      <c r="A9" s="47" t="s">
        <v>55</v>
      </c>
      <c r="F9" s="56"/>
      <c r="G9" s="56"/>
      <c r="H9" s="56"/>
      <c r="I9" s="56"/>
      <c r="J9" s="56"/>
      <c r="K9" s="286"/>
      <c r="L9" s="56"/>
      <c r="M9" s="56"/>
      <c r="N9" s="56"/>
    </row>
    <row r="10" spans="1:14" ht="12.75">
      <c r="A10" s="48" t="s">
        <v>56</v>
      </c>
      <c r="F10" s="56"/>
      <c r="G10" s="56"/>
      <c r="H10" s="56"/>
      <c r="I10" s="56"/>
      <c r="J10" s="56"/>
      <c r="K10" s="286"/>
      <c r="L10" s="56"/>
      <c r="M10" s="56"/>
      <c r="N10" s="56"/>
    </row>
    <row r="11" spans="1:14" ht="12.75">
      <c r="A11" s="47" t="s">
        <v>57</v>
      </c>
      <c r="F11" s="56"/>
      <c r="G11" s="56"/>
      <c r="H11" s="56"/>
      <c r="I11" s="56"/>
      <c r="J11" s="56"/>
      <c r="K11" s="286"/>
      <c r="L11" s="56"/>
      <c r="M11" s="56"/>
      <c r="N11" s="56"/>
    </row>
    <row r="12" spans="1:14" ht="12.75">
      <c r="A12" s="56"/>
      <c r="B12" s="56"/>
      <c r="C12" s="56"/>
      <c r="D12" s="56"/>
      <c r="E12" s="56"/>
      <c r="F12" s="56"/>
      <c r="G12" s="56"/>
      <c r="H12" s="56"/>
      <c r="I12" s="56"/>
      <c r="J12" s="56"/>
      <c r="K12" s="286"/>
      <c r="L12" s="56"/>
      <c r="M12" s="56"/>
      <c r="N12" s="56"/>
    </row>
    <row r="13" spans="1:14" ht="12.75">
      <c r="A13" s="56"/>
      <c r="B13" s="56"/>
      <c r="C13" s="56"/>
      <c r="D13" s="56"/>
      <c r="E13" s="56"/>
      <c r="F13" s="56"/>
      <c r="G13" s="56"/>
      <c r="H13" s="56"/>
      <c r="I13" s="56"/>
      <c r="J13" s="56"/>
      <c r="K13" s="286"/>
      <c r="L13" s="56"/>
      <c r="M13" s="56"/>
      <c r="N13" s="56"/>
    </row>
    <row r="14" spans="1:14" ht="18">
      <c r="A14" s="319" t="s">
        <v>215</v>
      </c>
      <c r="B14" s="319"/>
      <c r="C14" s="319"/>
      <c r="D14" s="319"/>
      <c r="E14" s="319"/>
      <c r="F14" s="319"/>
      <c r="G14" s="319"/>
      <c r="H14" s="319"/>
      <c r="I14" s="319"/>
      <c r="J14" s="319"/>
      <c r="K14" s="319"/>
      <c r="L14" s="319"/>
      <c r="M14" s="319"/>
      <c r="N14" s="319"/>
    </row>
    <row r="15" spans="1:14" s="122" customFormat="1" ht="94.5">
      <c r="A15" s="127" t="s">
        <v>37</v>
      </c>
      <c r="B15" s="126" t="s">
        <v>63</v>
      </c>
      <c r="C15" s="126" t="s">
        <v>32</v>
      </c>
      <c r="D15" s="126" t="s">
        <v>33</v>
      </c>
      <c r="E15" s="126" t="s">
        <v>138</v>
      </c>
      <c r="F15" s="126" t="s">
        <v>139</v>
      </c>
      <c r="G15" s="126" t="s">
        <v>64</v>
      </c>
      <c r="H15" s="126" t="s">
        <v>35</v>
      </c>
      <c r="I15" s="126" t="s">
        <v>45</v>
      </c>
      <c r="J15" s="126" t="s">
        <v>117</v>
      </c>
      <c r="K15" s="282" t="s">
        <v>255</v>
      </c>
      <c r="L15" s="126" t="s">
        <v>65</v>
      </c>
      <c r="M15" s="126" t="s">
        <v>34</v>
      </c>
      <c r="N15" s="128"/>
    </row>
    <row r="16" spans="1:14" s="213" customFormat="1" ht="216" customHeight="1">
      <c r="A16" s="9">
        <v>1</v>
      </c>
      <c r="B16" s="7" t="s">
        <v>66</v>
      </c>
      <c r="C16" s="7" t="s">
        <v>67</v>
      </c>
      <c r="D16" s="7" t="s">
        <v>68</v>
      </c>
      <c r="E16" s="7" t="s">
        <v>42</v>
      </c>
      <c r="F16" s="7"/>
      <c r="G16" s="7" t="s">
        <v>69</v>
      </c>
      <c r="H16" s="7" t="s">
        <v>128</v>
      </c>
      <c r="I16" s="9" t="s">
        <v>38</v>
      </c>
      <c r="J16" s="239">
        <v>720</v>
      </c>
      <c r="K16" s="287" t="s">
        <v>266</v>
      </c>
      <c r="L16" s="52">
        <v>7930</v>
      </c>
      <c r="M16" s="7" t="s">
        <v>207</v>
      </c>
      <c r="N16" s="240"/>
    </row>
    <row r="17" spans="1:14" ht="198" customHeight="1" hidden="1">
      <c r="A17" s="9"/>
      <c r="B17" s="3"/>
      <c r="C17" s="3"/>
      <c r="D17" s="3"/>
      <c r="E17" s="3"/>
      <c r="F17" s="7"/>
      <c r="G17" s="3"/>
      <c r="H17" s="3"/>
      <c r="I17" s="2"/>
      <c r="J17" s="111"/>
      <c r="K17" s="288"/>
      <c r="L17" s="51"/>
      <c r="M17" s="93"/>
      <c r="N17" s="56"/>
    </row>
    <row r="18" spans="1:14" ht="198" customHeight="1">
      <c r="A18" s="9">
        <v>2</v>
      </c>
      <c r="B18" s="3" t="s">
        <v>14</v>
      </c>
      <c r="C18" s="3" t="s">
        <v>208</v>
      </c>
      <c r="D18" s="3" t="s">
        <v>15</v>
      </c>
      <c r="E18" s="3" t="s">
        <v>42</v>
      </c>
      <c r="F18" s="7"/>
      <c r="G18" s="3"/>
      <c r="H18" s="3" t="s">
        <v>210</v>
      </c>
      <c r="I18" s="2" t="s">
        <v>41</v>
      </c>
      <c r="J18" s="237">
        <v>2109</v>
      </c>
      <c r="K18" s="287" t="s">
        <v>266</v>
      </c>
      <c r="L18" s="51"/>
      <c r="M18" s="93" t="s">
        <v>209</v>
      </c>
      <c r="N18" s="56"/>
    </row>
    <row r="19" spans="1:14" ht="16.5" thickBot="1">
      <c r="A19" s="8"/>
      <c r="B19" s="1"/>
      <c r="C19" s="1"/>
      <c r="D19" s="1"/>
      <c r="E19" s="1"/>
      <c r="F19" s="1"/>
      <c r="G19" s="1"/>
      <c r="H19" s="1"/>
      <c r="I19" s="218"/>
      <c r="J19" s="193" t="s">
        <v>43</v>
      </c>
      <c r="K19" s="289"/>
      <c r="L19" s="194">
        <f>SUM(L16:L18)</f>
        <v>7930</v>
      </c>
      <c r="M19" s="56"/>
      <c r="N19" s="1"/>
    </row>
    <row r="20" spans="1:14" ht="12.75">
      <c r="A20" s="56"/>
      <c r="B20" s="56"/>
      <c r="C20" s="56"/>
      <c r="D20" s="56"/>
      <c r="E20" s="56"/>
      <c r="F20" s="56"/>
      <c r="G20" s="56"/>
      <c r="H20" s="56"/>
      <c r="I20" s="56"/>
      <c r="J20" s="56"/>
      <c r="K20" s="290"/>
      <c r="L20" s="56"/>
      <c r="M20" s="56"/>
      <c r="N20" s="56"/>
    </row>
    <row r="21" spans="1:14" ht="12.75">
      <c r="A21" s="56"/>
      <c r="B21" s="56"/>
      <c r="C21" s="56"/>
      <c r="D21" s="56"/>
      <c r="E21" s="56"/>
      <c r="F21" s="56"/>
      <c r="G21" s="56"/>
      <c r="H21" s="56"/>
      <c r="I21" s="56"/>
      <c r="J21" s="56"/>
      <c r="K21" s="290"/>
      <c r="L21" s="56"/>
      <c r="M21" s="56"/>
      <c r="N21" s="56"/>
    </row>
    <row r="22" spans="1:14" ht="12.75">
      <c r="A22" s="56"/>
      <c r="B22" s="56"/>
      <c r="C22" s="56"/>
      <c r="D22" s="56"/>
      <c r="E22" s="56"/>
      <c r="F22" s="56"/>
      <c r="G22" s="56"/>
      <c r="H22" s="56"/>
      <c r="I22" s="56"/>
      <c r="J22" s="56"/>
      <c r="K22" s="290"/>
      <c r="L22" s="56"/>
      <c r="M22" s="56"/>
      <c r="N22" s="56"/>
    </row>
    <row r="23" spans="1:14" ht="12.75">
      <c r="A23" s="56"/>
      <c r="B23" s="56"/>
      <c r="C23" s="56"/>
      <c r="D23" s="56"/>
      <c r="E23" s="56"/>
      <c r="F23" s="56"/>
      <c r="G23" s="56"/>
      <c r="H23" s="56"/>
      <c r="I23" s="56"/>
      <c r="J23" s="56"/>
      <c r="K23" s="290"/>
      <c r="L23" s="56"/>
      <c r="M23" s="56"/>
      <c r="N23" s="56"/>
    </row>
    <row r="24" spans="1:14" ht="12.75">
      <c r="A24" s="56"/>
      <c r="B24" s="56"/>
      <c r="C24" s="56"/>
      <c r="D24" s="56"/>
      <c r="E24" s="56"/>
      <c r="F24" s="56"/>
      <c r="G24" s="56"/>
      <c r="H24" s="56"/>
      <c r="I24" s="56"/>
      <c r="J24" s="56"/>
      <c r="K24" s="290"/>
      <c r="L24" s="56"/>
      <c r="M24" s="56"/>
      <c r="N24" s="56"/>
    </row>
  </sheetData>
  <sheetProtection/>
  <mergeCells count="1">
    <mergeCell ref="A14:N14"/>
  </mergeCells>
  <printOptions horizontalCentered="1"/>
  <pageMargins left="0.7874015748031497" right="0.7874015748031497" top="0.984251968503937" bottom="0.984251968503937" header="0.5118110236220472" footer="0.5118110236220472"/>
  <pageSetup horizontalDpi="600" verticalDpi="600" orientation="landscape" paperSize="9" scale="50" r:id="rId2"/>
  <colBreaks count="1" manualBreakCount="1">
    <brk id="13" max="65535" man="1"/>
  </colBreaks>
  <drawing r:id="rId1"/>
</worksheet>
</file>

<file path=xl/worksheets/sheet7.xml><?xml version="1.0" encoding="utf-8"?>
<worksheet xmlns="http://schemas.openxmlformats.org/spreadsheetml/2006/main" xmlns:r="http://schemas.openxmlformats.org/officeDocument/2006/relationships">
  <dimension ref="A1:N22"/>
  <sheetViews>
    <sheetView view="pageBreakPreview" zoomScale="75" zoomScaleNormal="50" zoomScaleSheetLayoutView="75" zoomScalePageLayoutView="0" workbookViewId="0" topLeftCell="A10">
      <selection activeCell="I23" sqref="I23"/>
    </sheetView>
  </sheetViews>
  <sheetFormatPr defaultColWidth="9.140625" defaultRowHeight="12.75"/>
  <cols>
    <col min="2" max="2" width="17.28125" style="0" customWidth="1"/>
    <col min="3" max="3" width="14.421875" style="0" customWidth="1"/>
    <col min="4" max="4" width="17.140625" style="0" customWidth="1"/>
    <col min="5" max="5" width="13.7109375" style="0" customWidth="1"/>
    <col min="6" max="6" width="19.7109375" style="0" customWidth="1"/>
    <col min="7" max="7" width="20.7109375" style="0" customWidth="1"/>
    <col min="8" max="8" width="8.140625" style="285" customWidth="1"/>
    <col min="9" max="9" width="20.57421875" style="0" customWidth="1"/>
    <col min="10" max="10" width="67.140625" style="0" customWidth="1"/>
    <col min="11" max="11" width="56.8515625" style="0" customWidth="1"/>
  </cols>
  <sheetData>
    <row r="1" spans="1:14" ht="12.75">
      <c r="A1" s="56"/>
      <c r="B1" s="56"/>
      <c r="C1" s="56"/>
      <c r="D1" s="56"/>
      <c r="E1" s="56"/>
      <c r="F1" s="56"/>
      <c r="G1" s="56"/>
      <c r="H1" s="286"/>
      <c r="I1" s="56"/>
      <c r="J1" s="56"/>
      <c r="K1" s="56"/>
      <c r="L1" s="56"/>
      <c r="M1" s="56"/>
      <c r="N1" s="56"/>
    </row>
    <row r="2" spans="1:14" ht="12.75">
      <c r="A2" s="56"/>
      <c r="B2" s="56"/>
      <c r="C2" s="56"/>
      <c r="D2" s="56"/>
      <c r="E2" s="56"/>
      <c r="F2" s="56"/>
      <c r="G2" s="56"/>
      <c r="H2" s="286"/>
      <c r="I2" s="56"/>
      <c r="J2" s="56"/>
      <c r="K2" s="56"/>
      <c r="L2" s="56"/>
      <c r="M2" s="56"/>
      <c r="N2" s="56"/>
    </row>
    <row r="3" spans="1:14" ht="12.75">
      <c r="A3" s="56"/>
      <c r="B3" s="56"/>
      <c r="C3" s="56"/>
      <c r="D3" s="56"/>
      <c r="E3" s="56"/>
      <c r="F3" s="56"/>
      <c r="G3" s="56"/>
      <c r="H3" s="286"/>
      <c r="I3" s="56"/>
      <c r="J3" s="56"/>
      <c r="K3" s="56"/>
      <c r="L3" s="56"/>
      <c r="M3" s="56"/>
      <c r="N3" s="56"/>
    </row>
    <row r="4" spans="1:14" ht="12.75">
      <c r="A4" s="56"/>
      <c r="B4" s="56"/>
      <c r="C4" s="56"/>
      <c r="D4" s="56"/>
      <c r="E4" s="56"/>
      <c r="F4" s="56"/>
      <c r="G4" s="56"/>
      <c r="H4" s="286"/>
      <c r="I4" s="56"/>
      <c r="J4" s="56"/>
      <c r="K4" s="56"/>
      <c r="L4" s="56"/>
      <c r="M4" s="56"/>
      <c r="N4" s="56"/>
    </row>
    <row r="5" spans="1:14" ht="12.75">
      <c r="A5" s="56"/>
      <c r="B5" s="56"/>
      <c r="C5" s="56"/>
      <c r="D5" s="56"/>
      <c r="E5" s="56"/>
      <c r="F5" s="56"/>
      <c r="G5" s="56"/>
      <c r="H5" s="286"/>
      <c r="I5" s="56"/>
      <c r="J5" s="56"/>
      <c r="K5" s="56"/>
      <c r="L5" s="56"/>
      <c r="M5" s="56"/>
      <c r="N5" s="56"/>
    </row>
    <row r="6" spans="1:14" ht="12.75">
      <c r="A6" s="56"/>
      <c r="B6" s="56"/>
      <c r="C6" s="56"/>
      <c r="D6" s="56"/>
      <c r="E6" s="56"/>
      <c r="F6" s="56"/>
      <c r="G6" s="56"/>
      <c r="H6" s="286"/>
      <c r="I6" s="56"/>
      <c r="J6" s="56"/>
      <c r="K6" s="56"/>
      <c r="L6" s="56"/>
      <c r="M6" s="56"/>
      <c r="N6" s="56"/>
    </row>
    <row r="7" spans="1:14" ht="12.75">
      <c r="A7" s="56"/>
      <c r="B7" s="56"/>
      <c r="C7" s="56"/>
      <c r="D7" s="56"/>
      <c r="E7" s="56"/>
      <c r="F7" s="56"/>
      <c r="G7" s="56"/>
      <c r="H7" s="286"/>
      <c r="I7" s="56"/>
      <c r="J7" s="56"/>
      <c r="K7" s="56"/>
      <c r="L7" s="56"/>
      <c r="M7" s="56"/>
      <c r="N7" s="56"/>
    </row>
    <row r="8" spans="1:14" ht="12.75">
      <c r="A8" s="56"/>
      <c r="B8" s="56"/>
      <c r="C8" s="56"/>
      <c r="D8" s="56"/>
      <c r="E8" s="56"/>
      <c r="F8" s="56"/>
      <c r="G8" s="56"/>
      <c r="H8" s="286"/>
      <c r="I8" s="56"/>
      <c r="J8" s="56"/>
      <c r="K8" s="56"/>
      <c r="L8" s="56"/>
      <c r="M8" s="56"/>
      <c r="N8" s="56"/>
    </row>
    <row r="9" spans="1:14" ht="12.75">
      <c r="A9" s="47" t="s">
        <v>55</v>
      </c>
      <c r="E9" s="56"/>
      <c r="F9" s="56"/>
      <c r="G9" s="56"/>
      <c r="H9" s="286"/>
      <c r="I9" s="56"/>
      <c r="J9" s="56"/>
      <c r="K9" s="56"/>
      <c r="L9" s="56"/>
      <c r="M9" s="56"/>
      <c r="N9" s="56"/>
    </row>
    <row r="10" spans="1:14" ht="12.75">
      <c r="A10" s="48" t="s">
        <v>56</v>
      </c>
      <c r="E10" s="56"/>
      <c r="F10" s="56"/>
      <c r="G10" s="56"/>
      <c r="H10" s="286"/>
      <c r="I10" s="56"/>
      <c r="J10" s="56"/>
      <c r="K10" s="56"/>
      <c r="L10" s="56"/>
      <c r="M10" s="56"/>
      <c r="N10" s="56"/>
    </row>
    <row r="11" spans="1:14" ht="12.75">
      <c r="A11" s="47" t="s">
        <v>57</v>
      </c>
      <c r="E11" s="56"/>
      <c r="F11" s="56"/>
      <c r="G11" s="56"/>
      <c r="H11" s="286"/>
      <c r="I11" s="56"/>
      <c r="J11" s="56"/>
      <c r="K11" s="56"/>
      <c r="L11" s="56"/>
      <c r="M11" s="56"/>
      <c r="N11" s="56"/>
    </row>
    <row r="12" spans="1:14" ht="12.75">
      <c r="A12" s="56"/>
      <c r="B12" s="56"/>
      <c r="C12" s="56"/>
      <c r="D12" s="56"/>
      <c r="E12" s="56"/>
      <c r="F12" s="56"/>
      <c r="G12" s="56"/>
      <c r="H12" s="286"/>
      <c r="I12" s="56"/>
      <c r="J12" s="56"/>
      <c r="K12" s="56"/>
      <c r="L12" s="56"/>
      <c r="M12" s="56"/>
      <c r="N12" s="56"/>
    </row>
    <row r="14" spans="1:8" s="73" customFormat="1" ht="18">
      <c r="A14" s="73" t="s">
        <v>216</v>
      </c>
      <c r="H14" s="291"/>
    </row>
    <row r="15" spans="1:11" s="122" customFormat="1" ht="78.75">
      <c r="A15" s="126" t="s">
        <v>37</v>
      </c>
      <c r="B15" s="126" t="s">
        <v>32</v>
      </c>
      <c r="C15" s="126" t="s">
        <v>33</v>
      </c>
      <c r="D15" s="126" t="s">
        <v>35</v>
      </c>
      <c r="E15" s="126" t="s">
        <v>109</v>
      </c>
      <c r="F15" s="126" t="s">
        <v>20</v>
      </c>
      <c r="G15" s="126" t="s">
        <v>118</v>
      </c>
      <c r="H15" s="282" t="s">
        <v>273</v>
      </c>
      <c r="I15" s="126" t="s">
        <v>7</v>
      </c>
      <c r="J15" s="126" t="s">
        <v>34</v>
      </c>
      <c r="K15" s="129"/>
    </row>
    <row r="16" spans="1:11" ht="105" customHeight="1">
      <c r="A16" s="9">
        <v>1</v>
      </c>
      <c r="B16" s="3" t="s">
        <v>167</v>
      </c>
      <c r="C16" s="3" t="s">
        <v>25</v>
      </c>
      <c r="D16" s="2" t="s">
        <v>26</v>
      </c>
      <c r="E16" s="133" t="s">
        <v>38</v>
      </c>
      <c r="F16" s="2" t="s">
        <v>21</v>
      </c>
      <c r="G16" s="42">
        <v>3739</v>
      </c>
      <c r="H16" s="287" t="s">
        <v>266</v>
      </c>
      <c r="I16" s="51">
        <v>104692</v>
      </c>
      <c r="J16" s="3" t="s">
        <v>168</v>
      </c>
      <c r="K16" s="6"/>
    </row>
    <row r="17" spans="1:10" s="213" customFormat="1" ht="102" customHeight="1">
      <c r="A17" s="9">
        <v>2</v>
      </c>
      <c r="B17" s="7" t="s">
        <v>166</v>
      </c>
      <c r="C17" s="7" t="s">
        <v>110</v>
      </c>
      <c r="D17" s="7" t="s">
        <v>27</v>
      </c>
      <c r="E17" s="211" t="s">
        <v>41</v>
      </c>
      <c r="F17" s="9" t="s">
        <v>21</v>
      </c>
      <c r="G17" s="44"/>
      <c r="H17" s="287" t="s">
        <v>266</v>
      </c>
      <c r="I17" s="52">
        <v>0</v>
      </c>
      <c r="J17" s="212" t="s">
        <v>28</v>
      </c>
    </row>
    <row r="18" spans="1:10" ht="198" customHeight="1">
      <c r="A18" s="2">
        <v>3</v>
      </c>
      <c r="B18" s="3" t="s">
        <v>165</v>
      </c>
      <c r="C18" s="3" t="s">
        <v>113</v>
      </c>
      <c r="D18" s="2" t="s">
        <v>24</v>
      </c>
      <c r="E18" s="2" t="s">
        <v>38</v>
      </c>
      <c r="F18" s="2" t="s">
        <v>21</v>
      </c>
      <c r="G18" s="9">
        <v>1900</v>
      </c>
      <c r="H18" s="287" t="s">
        <v>266</v>
      </c>
      <c r="I18" s="4">
        <v>76000</v>
      </c>
      <c r="J18" s="53" t="s">
        <v>300</v>
      </c>
    </row>
    <row r="19" spans="1:10" ht="137.25" customHeight="1">
      <c r="A19" s="2">
        <v>4</v>
      </c>
      <c r="B19" s="3" t="s">
        <v>162</v>
      </c>
      <c r="C19" s="3" t="s">
        <v>163</v>
      </c>
      <c r="D19" s="2" t="s">
        <v>164</v>
      </c>
      <c r="E19" s="2" t="s">
        <v>38</v>
      </c>
      <c r="F19" s="2" t="s">
        <v>21</v>
      </c>
      <c r="G19" s="9">
        <v>410</v>
      </c>
      <c r="H19" s="287" t="s">
        <v>266</v>
      </c>
      <c r="I19" s="51">
        <v>22550</v>
      </c>
      <c r="J19" s="53" t="s">
        <v>16</v>
      </c>
    </row>
    <row r="20" spans="7:9" ht="15.75">
      <c r="G20" s="74" t="s">
        <v>43</v>
      </c>
      <c r="H20" s="292"/>
      <c r="I20" s="75">
        <f>SUM(I16:I19)</f>
        <v>203242</v>
      </c>
    </row>
    <row r="22" ht="12.75">
      <c r="A22" t="s">
        <v>8</v>
      </c>
    </row>
  </sheetData>
  <sheetProtection/>
  <printOptions horizontalCentered="1"/>
  <pageMargins left="0.7874015748031497" right="0.7874015748031497" top="0.52" bottom="0.984251968503937" header="0.5118110236220472" footer="0.5118110236220472"/>
  <pageSetup horizontalDpi="600" verticalDpi="600" orientation="landscape" paperSize="9" scale="58" r:id="rId2"/>
  <colBreaks count="1" manualBreakCount="1">
    <brk id="10" min="12" max="20" man="1"/>
  </colBreaks>
  <drawing r:id="rId1"/>
</worksheet>
</file>

<file path=xl/worksheets/sheet8.xml><?xml version="1.0" encoding="utf-8"?>
<worksheet xmlns="http://schemas.openxmlformats.org/spreadsheetml/2006/main" xmlns:r="http://schemas.openxmlformats.org/officeDocument/2006/relationships">
  <dimension ref="A1:IV104"/>
  <sheetViews>
    <sheetView view="pageBreakPreview" zoomScale="75" zoomScaleNormal="50" zoomScaleSheetLayoutView="75" zoomScalePageLayoutView="0" workbookViewId="0" topLeftCell="A9">
      <selection activeCell="I19" sqref="I19"/>
    </sheetView>
  </sheetViews>
  <sheetFormatPr defaultColWidth="9.140625" defaultRowHeight="12.75"/>
  <cols>
    <col min="2" max="2" width="17.8515625" style="0" customWidth="1"/>
    <col min="3" max="3" width="0.2890625" style="0" hidden="1" customWidth="1"/>
    <col min="4" max="4" width="29.421875" style="0" customWidth="1"/>
    <col min="5" max="5" width="22.28125" style="0" customWidth="1"/>
    <col min="6" max="6" width="11.8515625" style="0" customWidth="1"/>
    <col min="7" max="7" width="29.7109375" style="0" customWidth="1"/>
    <col min="8" max="8" width="20.421875" style="285" customWidth="1"/>
    <col min="9" max="9" width="28.7109375" style="0" customWidth="1"/>
    <col min="10" max="10" width="63.57421875" style="0" customWidth="1"/>
  </cols>
  <sheetData>
    <row r="1" spans="1:9" ht="15">
      <c r="A1" s="1"/>
      <c r="B1" s="1"/>
      <c r="C1" s="1"/>
      <c r="D1" s="1"/>
      <c r="E1" s="1"/>
      <c r="F1" s="8"/>
      <c r="G1" s="61"/>
      <c r="H1" s="61"/>
      <c r="I1" s="8"/>
    </row>
    <row r="2" spans="1:9" ht="15">
      <c r="A2" s="1"/>
      <c r="B2" s="1"/>
      <c r="C2" s="1"/>
      <c r="D2" s="1"/>
      <c r="E2" s="1"/>
      <c r="F2" s="8"/>
      <c r="G2" s="61"/>
      <c r="H2" s="61"/>
      <c r="I2" s="8"/>
    </row>
    <row r="3" spans="1:9" ht="15">
      <c r="A3" s="1"/>
      <c r="B3" s="1"/>
      <c r="C3" s="1"/>
      <c r="D3" s="1"/>
      <c r="E3" s="1"/>
      <c r="F3" s="8"/>
      <c r="G3" s="61"/>
      <c r="H3" s="61"/>
      <c r="I3" s="8"/>
    </row>
    <row r="4" spans="1:9" ht="15">
      <c r="A4" s="1"/>
      <c r="B4" s="1"/>
      <c r="C4" s="1"/>
      <c r="D4" s="1"/>
      <c r="E4" s="1"/>
      <c r="F4" s="8"/>
      <c r="G4" s="61"/>
      <c r="H4" s="61"/>
      <c r="I4" s="8"/>
    </row>
    <row r="5" spans="1:9" ht="15">
      <c r="A5" s="1"/>
      <c r="B5" s="1"/>
      <c r="C5" s="1"/>
      <c r="D5" s="1"/>
      <c r="E5" s="1"/>
      <c r="F5" s="8"/>
      <c r="G5" s="61"/>
      <c r="H5" s="61"/>
      <c r="I5" s="8"/>
    </row>
    <row r="6" spans="1:9" ht="15">
      <c r="A6" s="1"/>
      <c r="B6" s="1"/>
      <c r="C6" s="1"/>
      <c r="D6" s="1"/>
      <c r="E6" s="1"/>
      <c r="F6" s="8"/>
      <c r="G6" s="61"/>
      <c r="H6" s="61"/>
      <c r="I6" s="8"/>
    </row>
    <row r="7" spans="1:9" ht="15">
      <c r="A7" s="1"/>
      <c r="B7" s="1"/>
      <c r="C7" s="1"/>
      <c r="D7" s="1"/>
      <c r="E7" s="1"/>
      <c r="F7" s="8"/>
      <c r="G7" s="61"/>
      <c r="H7" s="61"/>
      <c r="I7" s="8"/>
    </row>
    <row r="8" spans="1:9" ht="15">
      <c r="A8" s="47" t="s">
        <v>55</v>
      </c>
      <c r="E8" s="1"/>
      <c r="F8" s="8"/>
      <c r="G8" s="61"/>
      <c r="H8" s="61"/>
      <c r="I8" s="8"/>
    </row>
    <row r="9" spans="1:9" ht="15">
      <c r="A9" s="48" t="s">
        <v>56</v>
      </c>
      <c r="E9" s="1"/>
      <c r="F9" s="8"/>
      <c r="G9" s="61"/>
      <c r="H9" s="61"/>
      <c r="I9" s="8"/>
    </row>
    <row r="10" spans="1:9" ht="15">
      <c r="A10" s="47" t="s">
        <v>57</v>
      </c>
      <c r="E10" s="1"/>
      <c r="F10" s="8"/>
      <c r="G10" s="61"/>
      <c r="H10" s="61"/>
      <c r="I10" s="8"/>
    </row>
    <row r="11" spans="1:9" ht="15">
      <c r="A11" s="1"/>
      <c r="B11" s="1"/>
      <c r="C11" s="1"/>
      <c r="D11" s="1"/>
      <c r="E11" s="1"/>
      <c r="F11" s="8"/>
      <c r="G11" s="61"/>
      <c r="H11" s="61"/>
      <c r="I11" s="8"/>
    </row>
    <row r="12" spans="1:9" ht="18">
      <c r="A12" s="134"/>
      <c r="B12" s="135"/>
      <c r="C12" s="135"/>
      <c r="D12" s="135"/>
      <c r="E12" s="135"/>
      <c r="F12" s="135"/>
      <c r="G12" s="135"/>
      <c r="H12" s="217"/>
      <c r="I12" s="217"/>
    </row>
    <row r="13" spans="1:10" ht="21.75" customHeight="1">
      <c r="A13" s="323" t="s">
        <v>217</v>
      </c>
      <c r="B13" s="324"/>
      <c r="C13" s="324"/>
      <c r="D13" s="324"/>
      <c r="E13" s="324"/>
      <c r="F13" s="324"/>
      <c r="G13" s="324"/>
      <c r="H13" s="324"/>
      <c r="I13" s="324"/>
      <c r="J13" s="325"/>
    </row>
    <row r="14" spans="1:10" s="122" customFormat="1" ht="135">
      <c r="A14" s="130" t="s">
        <v>37</v>
      </c>
      <c r="B14" s="130" t="s">
        <v>32</v>
      </c>
      <c r="C14" s="130"/>
      <c r="D14" s="130" t="s">
        <v>35</v>
      </c>
      <c r="E14" s="130" t="s">
        <v>137</v>
      </c>
      <c r="F14" s="130" t="s">
        <v>141</v>
      </c>
      <c r="G14" s="130" t="s">
        <v>119</v>
      </c>
      <c r="H14" s="278" t="s">
        <v>255</v>
      </c>
      <c r="I14" s="131" t="s">
        <v>36</v>
      </c>
      <c r="J14" s="130" t="s">
        <v>34</v>
      </c>
    </row>
    <row r="15" spans="1:10" ht="100.5" customHeight="1">
      <c r="A15" s="9">
        <v>1</v>
      </c>
      <c r="B15" s="91" t="s">
        <v>48</v>
      </c>
      <c r="C15" s="138"/>
      <c r="D15" s="138" t="s">
        <v>23</v>
      </c>
      <c r="E15" s="94" t="s">
        <v>17</v>
      </c>
      <c r="F15" s="92"/>
      <c r="G15" s="133">
        <v>228</v>
      </c>
      <c r="H15" s="42" t="s">
        <v>267</v>
      </c>
      <c r="I15" s="94">
        <v>212040</v>
      </c>
      <c r="J15" s="21" t="s">
        <v>260</v>
      </c>
    </row>
    <row r="16" spans="1:10" ht="104.25" customHeight="1">
      <c r="A16" s="2">
        <v>2</v>
      </c>
      <c r="B16" s="7" t="s">
        <v>120</v>
      </c>
      <c r="C16" s="9" t="s">
        <v>121</v>
      </c>
      <c r="D16" s="9"/>
      <c r="E16" s="108"/>
      <c r="F16" s="7"/>
      <c r="G16" s="17"/>
      <c r="H16" s="42" t="s">
        <v>268</v>
      </c>
      <c r="I16" s="108">
        <v>462250</v>
      </c>
      <c r="J16" s="7" t="s">
        <v>301</v>
      </c>
    </row>
    <row r="17" spans="1:10" ht="104.25" customHeight="1">
      <c r="A17" s="89">
        <v>3</v>
      </c>
      <c r="B17" s="90" t="s">
        <v>130</v>
      </c>
      <c r="C17" s="7" t="s">
        <v>131</v>
      </c>
      <c r="D17" s="7" t="s">
        <v>131</v>
      </c>
      <c r="E17" s="10" t="s">
        <v>38</v>
      </c>
      <c r="F17" s="10" t="s">
        <v>18</v>
      </c>
      <c r="G17" s="20" t="s">
        <v>10</v>
      </c>
      <c r="H17" s="89" t="s">
        <v>270</v>
      </c>
      <c r="I17" s="10">
        <v>3541207</v>
      </c>
      <c r="J17" s="21" t="s">
        <v>9</v>
      </c>
    </row>
    <row r="18" spans="1:256" s="6" customFormat="1" ht="81" customHeight="1">
      <c r="A18" s="14"/>
      <c r="B18" s="32"/>
      <c r="C18" s="26"/>
      <c r="E18" s="14"/>
      <c r="F18" s="174"/>
      <c r="G18" s="191" t="s">
        <v>148</v>
      </c>
      <c r="H18" s="191"/>
      <c r="I18" s="192">
        <f>SUM(I15:I17)</f>
        <v>4215497</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6" customFormat="1" ht="51" customHeight="1">
      <c r="A19" s="14"/>
      <c r="B19" s="99"/>
      <c r="C19" s="165"/>
      <c r="D19" s="11"/>
      <c r="E19" s="170"/>
      <c r="F19" s="31"/>
      <c r="G19" s="31"/>
      <c r="H19" s="31"/>
      <c r="I19" s="169"/>
      <c r="J19" s="17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9" s="173" customFormat="1" ht="15">
      <c r="A20" s="98"/>
      <c r="B20" s="99"/>
      <c r="C20" s="99"/>
      <c r="D20" s="99"/>
      <c r="E20" s="99"/>
      <c r="F20" s="136"/>
      <c r="G20" s="136"/>
      <c r="H20" s="136"/>
      <c r="I20" s="172"/>
    </row>
    <row r="21" spans="1:9" ht="15">
      <c r="A21" s="98"/>
      <c r="B21" s="100"/>
      <c r="C21" s="100"/>
      <c r="D21" s="100"/>
      <c r="E21" s="100"/>
      <c r="F21" s="101"/>
      <c r="G21" s="102"/>
      <c r="H21" s="102"/>
      <c r="I21" s="101"/>
    </row>
    <row r="22" spans="1:9" ht="15">
      <c r="A22" s="5"/>
      <c r="C22" s="1"/>
      <c r="D22" s="1"/>
      <c r="E22" s="1"/>
      <c r="F22" s="8"/>
      <c r="G22" s="61"/>
      <c r="H22" s="61"/>
      <c r="I22" s="8"/>
    </row>
    <row r="23" spans="1:9" ht="15">
      <c r="A23" s="14"/>
      <c r="B23" s="320"/>
      <c r="C23" s="320"/>
      <c r="D23" s="320"/>
      <c r="E23" s="320"/>
      <c r="F23" s="8"/>
      <c r="G23" s="61"/>
      <c r="H23" s="61"/>
      <c r="I23" s="8"/>
    </row>
    <row r="24" spans="1:9" ht="15">
      <c r="A24" s="5"/>
      <c r="B24" s="11"/>
      <c r="C24" s="11"/>
      <c r="D24" s="11"/>
      <c r="E24" s="14"/>
      <c r="F24" s="14"/>
      <c r="G24" s="16"/>
      <c r="H24" s="16"/>
      <c r="I24" s="14"/>
    </row>
    <row r="25" spans="1:9" ht="15">
      <c r="A25" s="5"/>
      <c r="B25" s="11"/>
      <c r="C25" s="11"/>
      <c r="E25" s="14"/>
      <c r="F25" s="14"/>
      <c r="G25" s="16"/>
      <c r="H25" s="16"/>
      <c r="I25" s="14"/>
    </row>
    <row r="26" spans="1:9" ht="15">
      <c r="A26" s="5"/>
      <c r="B26" s="11"/>
      <c r="C26" s="11"/>
      <c r="D26" s="11"/>
      <c r="E26" s="14"/>
      <c r="F26" s="14"/>
      <c r="G26" s="16"/>
      <c r="H26" s="16"/>
      <c r="I26" s="14"/>
    </row>
    <row r="27" spans="1:9" ht="15">
      <c r="A27" s="30"/>
      <c r="B27" s="6"/>
      <c r="C27" s="64"/>
      <c r="D27" s="1"/>
      <c r="E27" s="1"/>
      <c r="F27" s="30"/>
      <c r="G27" s="1"/>
      <c r="H27" s="1"/>
      <c r="I27" s="1"/>
    </row>
    <row r="28" spans="1:9" ht="15">
      <c r="A28" s="5"/>
      <c r="B28" s="11"/>
      <c r="C28" s="11"/>
      <c r="D28" s="11"/>
      <c r="E28" s="14"/>
      <c r="F28" s="14"/>
      <c r="G28" s="16"/>
      <c r="H28" s="16"/>
      <c r="I28" s="14"/>
    </row>
    <row r="29" spans="1:9" ht="15">
      <c r="A29" s="5"/>
      <c r="B29" s="11"/>
      <c r="C29" s="11"/>
      <c r="D29" s="11"/>
      <c r="E29" s="14"/>
      <c r="F29" s="14"/>
      <c r="G29" s="16"/>
      <c r="H29" s="16"/>
      <c r="I29" s="14"/>
    </row>
    <row r="30" spans="1:9" ht="15">
      <c r="A30" s="1"/>
      <c r="B30" s="1"/>
      <c r="C30" s="1"/>
      <c r="D30" s="1"/>
      <c r="E30" s="1"/>
      <c r="F30" s="8"/>
      <c r="G30" s="61"/>
      <c r="H30" s="61"/>
      <c r="I30" s="8"/>
    </row>
    <row r="31" spans="1:9" ht="15">
      <c r="A31" s="1"/>
      <c r="B31" s="1"/>
      <c r="C31" s="1"/>
      <c r="D31" s="1"/>
      <c r="E31" s="1"/>
      <c r="F31" s="8"/>
      <c r="G31" s="61"/>
      <c r="H31" s="61"/>
      <c r="I31" s="8"/>
    </row>
    <row r="32" spans="1:9" ht="15">
      <c r="A32" s="1"/>
      <c r="B32" s="1"/>
      <c r="C32" s="1"/>
      <c r="D32" s="1"/>
      <c r="E32" s="1"/>
      <c r="F32" s="321"/>
      <c r="G32" s="322"/>
      <c r="H32" s="293"/>
      <c r="I32" s="8"/>
    </row>
    <row r="33" spans="1:9" ht="15">
      <c r="A33" s="1"/>
      <c r="B33" s="1"/>
      <c r="C33" s="1"/>
      <c r="D33" s="1"/>
      <c r="E33" s="1"/>
      <c r="F33" s="8"/>
      <c r="G33" s="1"/>
      <c r="H33" s="1"/>
      <c r="I33" s="8"/>
    </row>
    <row r="34" spans="1:9" ht="15">
      <c r="A34" s="1"/>
      <c r="B34" s="1"/>
      <c r="C34" s="1"/>
      <c r="D34" s="1"/>
      <c r="E34" s="1"/>
      <c r="F34" s="8"/>
      <c r="G34" s="61"/>
      <c r="H34" s="61"/>
      <c r="I34" s="8"/>
    </row>
    <row r="35" spans="1:9" ht="15">
      <c r="A35" s="1"/>
      <c r="B35" s="1"/>
      <c r="C35" s="1"/>
      <c r="D35" s="1"/>
      <c r="E35" s="1"/>
      <c r="F35" s="8"/>
      <c r="G35" s="61"/>
      <c r="H35" s="61"/>
      <c r="I35" s="8"/>
    </row>
    <row r="36" spans="1:9" ht="15">
      <c r="A36" s="1"/>
      <c r="B36" s="1"/>
      <c r="C36" s="1"/>
      <c r="D36" s="1"/>
      <c r="E36" s="1"/>
      <c r="F36" s="8"/>
      <c r="G36" s="61"/>
      <c r="H36" s="61"/>
      <c r="I36" s="8"/>
    </row>
    <row r="37" spans="1:9" ht="15">
      <c r="A37" s="1"/>
      <c r="B37" s="1"/>
      <c r="C37" s="1"/>
      <c r="D37" s="1"/>
      <c r="E37" s="1"/>
      <c r="F37" s="8"/>
      <c r="G37" s="61"/>
      <c r="H37" s="61"/>
      <c r="I37" s="8"/>
    </row>
    <row r="38" spans="1:9" ht="15">
      <c r="A38" s="1"/>
      <c r="B38" s="1"/>
      <c r="C38" s="1"/>
      <c r="D38" s="1"/>
      <c r="E38" s="1"/>
      <c r="F38" s="8"/>
      <c r="G38" s="61"/>
      <c r="H38" s="61"/>
      <c r="I38" s="8"/>
    </row>
    <row r="39" spans="1:9" ht="15">
      <c r="A39" s="1"/>
      <c r="B39" s="1"/>
      <c r="C39" s="1"/>
      <c r="D39" s="1"/>
      <c r="E39" s="1"/>
      <c r="F39" s="8"/>
      <c r="G39" s="61"/>
      <c r="H39" s="61"/>
      <c r="I39" s="8"/>
    </row>
    <row r="40" spans="1:9" ht="15">
      <c r="A40" s="14"/>
      <c r="B40" s="6"/>
      <c r="C40" s="6"/>
      <c r="D40" s="6"/>
      <c r="E40" s="6"/>
      <c r="F40" s="5"/>
      <c r="G40" s="18"/>
      <c r="H40" s="18"/>
      <c r="I40" s="5"/>
    </row>
    <row r="41" spans="1:9" ht="15">
      <c r="A41" s="14"/>
      <c r="B41" s="6"/>
      <c r="C41" s="5"/>
      <c r="D41" s="6"/>
      <c r="E41" s="6"/>
      <c r="F41" s="5"/>
      <c r="G41" s="5"/>
      <c r="H41" s="5"/>
      <c r="I41" s="6"/>
    </row>
    <row r="42" spans="1:9" ht="15">
      <c r="A42" s="1"/>
      <c r="B42" s="1"/>
      <c r="C42" s="1"/>
      <c r="D42" s="1"/>
      <c r="E42" s="1"/>
      <c r="F42" s="8"/>
      <c r="G42" s="61"/>
      <c r="H42" s="61"/>
      <c r="I42" s="8"/>
    </row>
    <row r="43" spans="1:9" ht="15">
      <c r="A43" s="1"/>
      <c r="B43" s="1"/>
      <c r="C43" s="1"/>
      <c r="D43" s="1"/>
      <c r="E43" s="1"/>
      <c r="F43" s="8"/>
      <c r="G43" s="61"/>
      <c r="H43" s="61"/>
      <c r="I43" s="8"/>
    </row>
    <row r="44" spans="1:9" ht="15">
      <c r="A44" s="1"/>
      <c r="B44" s="1"/>
      <c r="C44" s="1"/>
      <c r="D44" s="1"/>
      <c r="E44" s="1"/>
      <c r="F44" s="8"/>
      <c r="G44" s="61"/>
      <c r="H44" s="61"/>
      <c r="I44" s="8"/>
    </row>
    <row r="45" spans="1:9" ht="15">
      <c r="A45" s="1"/>
      <c r="B45" s="1"/>
      <c r="C45" s="1"/>
      <c r="D45" s="1"/>
      <c r="E45" s="1"/>
      <c r="F45" s="8"/>
      <c r="G45" s="61"/>
      <c r="H45" s="61"/>
      <c r="I45" s="8"/>
    </row>
    <row r="46" spans="1:9" ht="15">
      <c r="A46" s="1"/>
      <c r="B46" s="1"/>
      <c r="C46" s="1"/>
      <c r="D46" s="1"/>
      <c r="E46" s="1"/>
      <c r="F46" s="8"/>
      <c r="G46" s="61"/>
      <c r="H46" s="61"/>
      <c r="I46" s="8"/>
    </row>
    <row r="47" spans="1:9" ht="15">
      <c r="A47" s="1"/>
      <c r="B47" s="1"/>
      <c r="C47" s="1"/>
      <c r="D47" s="1"/>
      <c r="E47" s="1"/>
      <c r="F47" s="8"/>
      <c r="G47" s="61"/>
      <c r="H47" s="61"/>
      <c r="I47" s="8"/>
    </row>
    <row r="48" spans="1:9" ht="15">
      <c r="A48" s="1"/>
      <c r="B48" s="1"/>
      <c r="C48" s="1"/>
      <c r="D48" s="1"/>
      <c r="E48" s="1"/>
      <c r="F48" s="8"/>
      <c r="G48" s="61"/>
      <c r="H48" s="61"/>
      <c r="I48" s="8"/>
    </row>
    <row r="49" spans="1:9" ht="15">
      <c r="A49" s="1"/>
      <c r="B49" s="1"/>
      <c r="C49" s="1"/>
      <c r="D49" s="1"/>
      <c r="E49" s="1"/>
      <c r="F49" s="8"/>
      <c r="G49" s="61"/>
      <c r="H49" s="61"/>
      <c r="I49" s="8"/>
    </row>
    <row r="50" spans="1:9" ht="15">
      <c r="A50" s="1"/>
      <c r="B50" s="1"/>
      <c r="C50" s="1"/>
      <c r="D50" s="1"/>
      <c r="E50" s="1"/>
      <c r="F50" s="8"/>
      <c r="G50" s="61"/>
      <c r="H50" s="61"/>
      <c r="I50" s="8"/>
    </row>
    <row r="51" spans="1:9" ht="15">
      <c r="A51" s="1"/>
      <c r="B51" s="1"/>
      <c r="C51" s="1"/>
      <c r="D51" s="1"/>
      <c r="E51" s="1"/>
      <c r="F51" s="8"/>
      <c r="G51" s="61"/>
      <c r="H51" s="61"/>
      <c r="I51" s="8"/>
    </row>
    <row r="52" spans="1:9" ht="15">
      <c r="A52" s="1"/>
      <c r="B52" s="1"/>
      <c r="C52" s="1"/>
      <c r="D52" s="1"/>
      <c r="E52" s="1"/>
      <c r="F52" s="8"/>
      <c r="G52" s="61"/>
      <c r="H52" s="61"/>
      <c r="I52" s="8"/>
    </row>
    <row r="53" spans="1:9" ht="15">
      <c r="A53" s="1"/>
      <c r="B53" s="1"/>
      <c r="C53" s="1"/>
      <c r="D53" s="1"/>
      <c r="E53" s="1"/>
      <c r="F53" s="8"/>
      <c r="G53" s="61"/>
      <c r="H53" s="61"/>
      <c r="I53" s="8"/>
    </row>
    <row r="54" spans="1:9" ht="15">
      <c r="A54" s="1"/>
      <c r="B54" s="1"/>
      <c r="C54" s="1"/>
      <c r="D54" s="1"/>
      <c r="E54" s="1"/>
      <c r="F54" s="8"/>
      <c r="G54" s="61"/>
      <c r="H54" s="61"/>
      <c r="I54" s="8"/>
    </row>
    <row r="55" spans="1:9" ht="15">
      <c r="A55" s="1"/>
      <c r="B55" s="1"/>
      <c r="C55" s="1"/>
      <c r="D55" s="1"/>
      <c r="E55" s="1"/>
      <c r="F55" s="8"/>
      <c r="G55" s="61"/>
      <c r="H55" s="61"/>
      <c r="I55" s="8"/>
    </row>
    <row r="56" spans="1:9" ht="15">
      <c r="A56" s="1"/>
      <c r="B56" s="1"/>
      <c r="C56" s="1"/>
      <c r="D56" s="1"/>
      <c r="E56" s="1"/>
      <c r="F56" s="8"/>
      <c r="G56" s="61"/>
      <c r="H56" s="61"/>
      <c r="I56" s="8"/>
    </row>
    <row r="57" spans="1:9" ht="15">
      <c r="A57" s="1"/>
      <c r="B57" s="1"/>
      <c r="C57" s="1"/>
      <c r="D57" s="1"/>
      <c r="E57" s="1"/>
      <c r="F57" s="8"/>
      <c r="G57" s="61"/>
      <c r="H57" s="61"/>
      <c r="I57" s="8"/>
    </row>
    <row r="58" spans="1:9" ht="15">
      <c r="A58" s="1"/>
      <c r="B58" s="1"/>
      <c r="C58" s="1"/>
      <c r="D58" s="1"/>
      <c r="E58" s="1"/>
      <c r="F58" s="8"/>
      <c r="G58" s="61"/>
      <c r="H58" s="61"/>
      <c r="I58" s="8"/>
    </row>
    <row r="59" spans="1:9" ht="15">
      <c r="A59" s="1"/>
      <c r="B59" s="1"/>
      <c r="C59" s="1"/>
      <c r="D59" s="1"/>
      <c r="E59" s="1"/>
      <c r="F59" s="8"/>
      <c r="G59" s="61"/>
      <c r="H59" s="61"/>
      <c r="I59" s="8"/>
    </row>
    <row r="60" spans="1:9" ht="15">
      <c r="A60" s="1"/>
      <c r="B60" s="1"/>
      <c r="C60" s="1"/>
      <c r="D60" s="1"/>
      <c r="E60" s="1"/>
      <c r="F60" s="8"/>
      <c r="G60" s="61"/>
      <c r="H60" s="61"/>
      <c r="I60" s="8"/>
    </row>
    <row r="61" spans="1:9" ht="15">
      <c r="A61" s="1"/>
      <c r="B61" s="1"/>
      <c r="C61" s="1"/>
      <c r="D61" s="1"/>
      <c r="E61" s="1"/>
      <c r="F61" s="8"/>
      <c r="G61" s="61"/>
      <c r="H61" s="61"/>
      <c r="I61" s="8"/>
    </row>
    <row r="62" spans="1:9" ht="15">
      <c r="A62" s="1"/>
      <c r="B62" s="1"/>
      <c r="C62" s="1"/>
      <c r="D62" s="1"/>
      <c r="E62" s="1"/>
      <c r="F62" s="8"/>
      <c r="G62" s="61"/>
      <c r="H62" s="61"/>
      <c r="I62" s="8"/>
    </row>
    <row r="63" spans="1:9" ht="15">
      <c r="A63" s="1"/>
      <c r="B63" s="1"/>
      <c r="C63" s="1"/>
      <c r="D63" s="1"/>
      <c r="E63" s="1"/>
      <c r="F63" s="8"/>
      <c r="G63" s="61"/>
      <c r="H63" s="61"/>
      <c r="I63" s="8"/>
    </row>
    <row r="64" spans="1:9" ht="15">
      <c r="A64" s="1"/>
      <c r="B64" s="1"/>
      <c r="C64" s="1"/>
      <c r="D64" s="1"/>
      <c r="E64" s="1"/>
      <c r="F64" s="8"/>
      <c r="G64" s="61"/>
      <c r="H64" s="61"/>
      <c r="I64" s="8"/>
    </row>
    <row r="65" spans="1:9" ht="15">
      <c r="A65" s="1"/>
      <c r="B65" s="1"/>
      <c r="C65" s="1"/>
      <c r="D65" s="1"/>
      <c r="E65" s="1"/>
      <c r="F65" s="8"/>
      <c r="G65" s="61"/>
      <c r="H65" s="61"/>
      <c r="I65" s="8"/>
    </row>
    <row r="66" spans="1:9" ht="15">
      <c r="A66" s="1"/>
      <c r="B66" s="1"/>
      <c r="C66" s="1"/>
      <c r="D66" s="1"/>
      <c r="E66" s="1"/>
      <c r="F66" s="8"/>
      <c r="G66" s="61"/>
      <c r="H66" s="61"/>
      <c r="I66" s="8"/>
    </row>
    <row r="67" spans="1:9" ht="15">
      <c r="A67" s="1"/>
      <c r="B67" s="1"/>
      <c r="C67" s="1"/>
      <c r="D67" s="1"/>
      <c r="E67" s="1"/>
      <c r="F67" s="8"/>
      <c r="G67" s="61"/>
      <c r="H67" s="61"/>
      <c r="I67" s="8"/>
    </row>
    <row r="68" spans="1:9" ht="15">
      <c r="A68" s="1"/>
      <c r="B68" s="1"/>
      <c r="C68" s="1"/>
      <c r="D68" s="1"/>
      <c r="E68" s="1"/>
      <c r="F68" s="8"/>
      <c r="G68" s="61"/>
      <c r="H68" s="61"/>
      <c r="I68" s="8"/>
    </row>
    <row r="69" spans="1:9" ht="15">
      <c r="A69" s="1"/>
      <c r="B69" s="1"/>
      <c r="C69" s="1"/>
      <c r="D69" s="1"/>
      <c r="E69" s="1"/>
      <c r="F69" s="8"/>
      <c r="G69" s="61"/>
      <c r="H69" s="61"/>
      <c r="I69" s="8"/>
    </row>
    <row r="70" spans="1:9" ht="15">
      <c r="A70" s="1"/>
      <c r="B70" s="1"/>
      <c r="C70" s="1"/>
      <c r="D70" s="1"/>
      <c r="E70" s="1"/>
      <c r="F70" s="8"/>
      <c r="G70" s="61"/>
      <c r="H70" s="61"/>
      <c r="I70" s="8"/>
    </row>
    <row r="71" spans="1:9" ht="15">
      <c r="A71" s="1"/>
      <c r="B71" s="1"/>
      <c r="C71" s="1"/>
      <c r="D71" s="1"/>
      <c r="E71" s="1"/>
      <c r="F71" s="8"/>
      <c r="G71" s="61"/>
      <c r="H71" s="61"/>
      <c r="I71" s="8"/>
    </row>
    <row r="72" spans="1:9" ht="15">
      <c r="A72" s="1"/>
      <c r="B72" s="1"/>
      <c r="C72" s="1"/>
      <c r="D72" s="1"/>
      <c r="E72" s="1"/>
      <c r="F72" s="8"/>
      <c r="G72" s="61"/>
      <c r="H72" s="61"/>
      <c r="I72" s="8"/>
    </row>
    <row r="73" spans="1:9" ht="15">
      <c r="A73" s="1"/>
      <c r="B73" s="1"/>
      <c r="C73" s="1"/>
      <c r="D73" s="1"/>
      <c r="E73" s="1"/>
      <c r="F73" s="8"/>
      <c r="G73" s="61"/>
      <c r="H73" s="61"/>
      <c r="I73" s="8"/>
    </row>
    <row r="74" spans="1:9" ht="15">
      <c r="A74" s="1"/>
      <c r="B74" s="1"/>
      <c r="C74" s="1"/>
      <c r="D74" s="1"/>
      <c r="E74" s="1"/>
      <c r="F74" s="8"/>
      <c r="G74" s="61"/>
      <c r="H74" s="61"/>
      <c r="I74" s="8"/>
    </row>
    <row r="75" spans="1:9" ht="15">
      <c r="A75" s="1"/>
      <c r="B75" s="1"/>
      <c r="C75" s="1"/>
      <c r="D75" s="1"/>
      <c r="E75" s="1"/>
      <c r="F75" s="8"/>
      <c r="G75" s="61"/>
      <c r="H75" s="61"/>
      <c r="I75" s="8"/>
    </row>
    <row r="76" spans="1:9" ht="15">
      <c r="A76" s="1"/>
      <c r="B76" s="1"/>
      <c r="C76" s="1"/>
      <c r="D76" s="1"/>
      <c r="E76" s="1"/>
      <c r="F76" s="8"/>
      <c r="G76" s="61"/>
      <c r="H76" s="61"/>
      <c r="I76" s="8"/>
    </row>
    <row r="77" spans="1:9" ht="15">
      <c r="A77" s="1"/>
      <c r="B77" s="1"/>
      <c r="C77" s="1"/>
      <c r="D77" s="1"/>
      <c r="E77" s="1"/>
      <c r="F77" s="8"/>
      <c r="G77" s="61"/>
      <c r="H77" s="61"/>
      <c r="I77" s="8"/>
    </row>
    <row r="78" spans="1:9" ht="15">
      <c r="A78" s="1"/>
      <c r="B78" s="1"/>
      <c r="C78" s="1"/>
      <c r="D78" s="1"/>
      <c r="E78" s="1"/>
      <c r="F78" s="8"/>
      <c r="G78" s="61"/>
      <c r="H78" s="61"/>
      <c r="I78" s="8"/>
    </row>
    <row r="79" spans="1:9" ht="15">
      <c r="A79" s="1"/>
      <c r="B79" s="1"/>
      <c r="C79" s="1"/>
      <c r="D79" s="1"/>
      <c r="E79" s="1"/>
      <c r="F79" s="8"/>
      <c r="G79" s="61"/>
      <c r="H79" s="61"/>
      <c r="I79" s="8"/>
    </row>
    <row r="80" spans="1:9" ht="15">
      <c r="A80" s="1"/>
      <c r="B80" s="1"/>
      <c r="C80" s="1"/>
      <c r="D80" s="1"/>
      <c r="E80" s="1"/>
      <c r="F80" s="8"/>
      <c r="G80" s="61"/>
      <c r="H80" s="61"/>
      <c r="I80" s="8"/>
    </row>
    <row r="81" spans="1:9" ht="15">
      <c r="A81" s="1"/>
      <c r="B81" s="1"/>
      <c r="C81" s="1"/>
      <c r="D81" s="1"/>
      <c r="E81" s="1"/>
      <c r="F81" s="8"/>
      <c r="G81" s="61"/>
      <c r="H81" s="61"/>
      <c r="I81" s="8"/>
    </row>
    <row r="82" spans="1:9" ht="15">
      <c r="A82" s="1"/>
      <c r="B82" s="1"/>
      <c r="C82" s="1"/>
      <c r="D82" s="1"/>
      <c r="E82" s="1"/>
      <c r="F82" s="8"/>
      <c r="G82" s="61"/>
      <c r="H82" s="61"/>
      <c r="I82" s="8"/>
    </row>
    <row r="83" spans="1:9" ht="15">
      <c r="A83" s="1"/>
      <c r="B83" s="1"/>
      <c r="C83" s="1"/>
      <c r="D83" s="1"/>
      <c r="E83" s="1"/>
      <c r="F83" s="8"/>
      <c r="G83" s="61"/>
      <c r="H83" s="61"/>
      <c r="I83" s="8"/>
    </row>
    <row r="84" spans="1:9" ht="15">
      <c r="A84" s="1"/>
      <c r="B84" s="1"/>
      <c r="C84" s="1"/>
      <c r="D84" s="1"/>
      <c r="E84" s="1"/>
      <c r="F84" s="8"/>
      <c r="G84" s="61"/>
      <c r="H84" s="61"/>
      <c r="I84" s="8"/>
    </row>
    <row r="85" spans="1:9" ht="15">
      <c r="A85" s="1"/>
      <c r="B85" s="1"/>
      <c r="C85" s="1"/>
      <c r="D85" s="1"/>
      <c r="E85" s="1"/>
      <c r="F85" s="8"/>
      <c r="G85" s="61"/>
      <c r="H85" s="61"/>
      <c r="I85" s="8"/>
    </row>
    <row r="86" spans="1:9" ht="15">
      <c r="A86" s="1"/>
      <c r="B86" s="1"/>
      <c r="C86" s="1"/>
      <c r="D86" s="1"/>
      <c r="E86" s="1"/>
      <c r="F86" s="8"/>
      <c r="G86" s="61"/>
      <c r="H86" s="61"/>
      <c r="I86" s="8"/>
    </row>
    <row r="87" spans="1:9" ht="15">
      <c r="A87" s="1"/>
      <c r="B87" s="1"/>
      <c r="C87" s="1"/>
      <c r="D87" s="1"/>
      <c r="E87" s="1"/>
      <c r="F87" s="8"/>
      <c r="G87" s="61"/>
      <c r="H87" s="61"/>
      <c r="I87" s="8"/>
    </row>
    <row r="88" spans="1:9" ht="15">
      <c r="A88" s="1"/>
      <c r="B88" s="1"/>
      <c r="C88" s="1"/>
      <c r="D88" s="1"/>
      <c r="E88" s="1"/>
      <c r="F88" s="8"/>
      <c r="G88" s="61"/>
      <c r="H88" s="61"/>
      <c r="I88" s="8"/>
    </row>
    <row r="89" spans="1:9" ht="15">
      <c r="A89" s="1"/>
      <c r="B89" s="1"/>
      <c r="C89" s="1"/>
      <c r="D89" s="1"/>
      <c r="E89" s="1"/>
      <c r="F89" s="8"/>
      <c r="G89" s="61"/>
      <c r="H89" s="61"/>
      <c r="I89" s="8"/>
    </row>
    <row r="90" spans="1:9" ht="15">
      <c r="A90" s="1"/>
      <c r="B90" s="1"/>
      <c r="C90" s="1"/>
      <c r="D90" s="1"/>
      <c r="E90" s="1"/>
      <c r="F90" s="8"/>
      <c r="G90" s="61"/>
      <c r="H90" s="61"/>
      <c r="I90" s="8"/>
    </row>
    <row r="91" spans="1:9" ht="15">
      <c r="A91" s="1"/>
      <c r="B91" s="1"/>
      <c r="C91" s="1"/>
      <c r="D91" s="1"/>
      <c r="E91" s="1"/>
      <c r="F91" s="8"/>
      <c r="G91" s="61"/>
      <c r="H91" s="61"/>
      <c r="I91" s="8"/>
    </row>
    <row r="92" spans="1:9" ht="15">
      <c r="A92" s="1"/>
      <c r="B92" s="1"/>
      <c r="C92" s="1"/>
      <c r="D92" s="1"/>
      <c r="E92" s="1"/>
      <c r="F92" s="8"/>
      <c r="G92" s="61"/>
      <c r="H92" s="61"/>
      <c r="I92" s="8"/>
    </row>
    <row r="93" spans="1:9" ht="15">
      <c r="A93" s="1"/>
      <c r="B93" s="1"/>
      <c r="C93" s="1"/>
      <c r="D93" s="1"/>
      <c r="E93" s="1"/>
      <c r="F93" s="8"/>
      <c r="G93" s="61"/>
      <c r="H93" s="61"/>
      <c r="I93" s="8"/>
    </row>
    <row r="94" spans="1:9" ht="15">
      <c r="A94" s="1"/>
      <c r="B94" s="1"/>
      <c r="C94" s="1"/>
      <c r="D94" s="1"/>
      <c r="E94" s="1"/>
      <c r="F94" s="8"/>
      <c r="G94" s="61"/>
      <c r="H94" s="61"/>
      <c r="I94" s="8"/>
    </row>
    <row r="95" spans="1:9" ht="15">
      <c r="A95" s="1"/>
      <c r="B95" s="1"/>
      <c r="C95" s="1"/>
      <c r="D95" s="1"/>
      <c r="E95" s="1"/>
      <c r="F95" s="8"/>
      <c r="G95" s="61"/>
      <c r="H95" s="61"/>
      <c r="I95" s="8"/>
    </row>
    <row r="96" spans="1:9" ht="15">
      <c r="A96" s="1"/>
      <c r="B96" s="1"/>
      <c r="C96" s="1"/>
      <c r="D96" s="1"/>
      <c r="E96" s="1"/>
      <c r="F96" s="8"/>
      <c r="G96" s="61"/>
      <c r="H96" s="61"/>
      <c r="I96" s="8"/>
    </row>
    <row r="97" spans="1:9" ht="15">
      <c r="A97" s="1"/>
      <c r="B97" s="1"/>
      <c r="C97" s="1"/>
      <c r="D97" s="1"/>
      <c r="E97" s="1"/>
      <c r="F97" s="8"/>
      <c r="G97" s="61"/>
      <c r="H97" s="61"/>
      <c r="I97" s="8"/>
    </row>
    <row r="98" spans="1:9" ht="15">
      <c r="A98" s="1"/>
      <c r="B98" s="1"/>
      <c r="C98" s="1"/>
      <c r="D98" s="1"/>
      <c r="E98" s="1"/>
      <c r="F98" s="8"/>
      <c r="G98" s="61"/>
      <c r="H98" s="61"/>
      <c r="I98" s="8"/>
    </row>
    <row r="99" spans="1:9" ht="15">
      <c r="A99" s="1"/>
      <c r="B99" s="1"/>
      <c r="C99" s="1"/>
      <c r="D99" s="1"/>
      <c r="E99" s="1"/>
      <c r="F99" s="8"/>
      <c r="G99" s="61"/>
      <c r="H99" s="61"/>
      <c r="I99" s="8"/>
    </row>
    <row r="100" spans="1:9" ht="15">
      <c r="A100" s="1"/>
      <c r="B100" s="1"/>
      <c r="C100" s="1"/>
      <c r="D100" s="1"/>
      <c r="E100" s="1"/>
      <c r="F100" s="8"/>
      <c r="G100" s="61"/>
      <c r="H100" s="61"/>
      <c r="I100" s="8"/>
    </row>
    <row r="101" spans="1:9" ht="15">
      <c r="A101" s="1"/>
      <c r="B101" s="1"/>
      <c r="C101" s="1"/>
      <c r="D101" s="1"/>
      <c r="E101" s="1"/>
      <c r="F101" s="8"/>
      <c r="G101" s="61"/>
      <c r="H101" s="61"/>
      <c r="I101" s="8"/>
    </row>
    <row r="102" spans="1:9" ht="15">
      <c r="A102" s="1"/>
      <c r="B102" s="1"/>
      <c r="C102" s="1"/>
      <c r="D102" s="1"/>
      <c r="E102" s="1"/>
      <c r="F102" s="8"/>
      <c r="G102" s="61"/>
      <c r="H102" s="61"/>
      <c r="I102" s="8"/>
    </row>
    <row r="103" spans="1:9" ht="15">
      <c r="A103" s="1"/>
      <c r="B103" s="1"/>
      <c r="C103" s="1"/>
      <c r="D103" s="1"/>
      <c r="E103" s="1"/>
      <c r="F103" s="8"/>
      <c r="G103" s="61"/>
      <c r="H103" s="61"/>
      <c r="I103" s="8"/>
    </row>
    <row r="104" spans="1:9" ht="15">
      <c r="A104" s="1"/>
      <c r="B104" s="1"/>
      <c r="C104" s="1"/>
      <c r="D104" s="1"/>
      <c r="E104" s="1"/>
      <c r="F104" s="8"/>
      <c r="G104" s="61"/>
      <c r="H104" s="61"/>
      <c r="I104" s="8"/>
    </row>
  </sheetData>
  <sheetProtection/>
  <protectedRanges>
    <protectedRange sqref="C19" name="Intervallo1"/>
  </protectedRanges>
  <mergeCells count="3">
    <mergeCell ref="B23:E23"/>
    <mergeCell ref="F32:G32"/>
    <mergeCell ref="A13:J13"/>
  </mergeCells>
  <printOptions horizontalCentered="1"/>
  <pageMargins left="0.43" right="0.7874015748031497" top="0.984251968503937" bottom="0.51" header="0.5118110236220472" footer="0.5118110236220472"/>
  <pageSetup horizontalDpi="600" verticalDpi="600" orientation="landscape" paperSize="9" scale="55" r:id="rId2"/>
  <drawing r:id="rId1"/>
</worksheet>
</file>

<file path=xl/worksheets/sheet9.xml><?xml version="1.0" encoding="utf-8"?>
<worksheet xmlns="http://schemas.openxmlformats.org/spreadsheetml/2006/main" xmlns:r="http://schemas.openxmlformats.org/officeDocument/2006/relationships">
  <dimension ref="A8:M23"/>
  <sheetViews>
    <sheetView view="pageBreakPreview" zoomScale="75" zoomScaleNormal="50" zoomScaleSheetLayoutView="75" zoomScalePageLayoutView="0" workbookViewId="0" topLeftCell="A7">
      <selection activeCell="G19" sqref="G19"/>
    </sheetView>
  </sheetViews>
  <sheetFormatPr defaultColWidth="9.140625" defaultRowHeight="12.75"/>
  <cols>
    <col min="1" max="1" width="9.28125" style="0" bestFit="1" customWidth="1"/>
    <col min="2" max="2" width="20.8515625" style="0" customWidth="1"/>
    <col min="3" max="3" width="31.57421875" style="0" customWidth="1"/>
    <col min="4" max="4" width="22.00390625" style="0" customWidth="1"/>
    <col min="5" max="5" width="21.140625" style="0" customWidth="1"/>
    <col min="6" max="6" width="10.421875" style="285" customWidth="1"/>
    <col min="7" max="7" width="91.140625" style="0" customWidth="1"/>
    <col min="8" max="8" width="35.7109375" style="0" customWidth="1"/>
  </cols>
  <sheetData>
    <row r="8" spans="1:6" ht="12.75">
      <c r="A8" s="47" t="s">
        <v>55</v>
      </c>
      <c r="F8" s="279"/>
    </row>
    <row r="9" spans="1:6" ht="12.75">
      <c r="A9" s="48" t="s">
        <v>56</v>
      </c>
      <c r="F9" s="279"/>
    </row>
    <row r="10" spans="1:6" ht="12.75">
      <c r="A10" s="47" t="s">
        <v>57</v>
      </c>
      <c r="F10" s="279"/>
    </row>
    <row r="12" spans="1:7" ht="18">
      <c r="A12" s="311" t="s">
        <v>218</v>
      </c>
      <c r="B12" s="311"/>
      <c r="C12" s="311"/>
      <c r="D12" s="311"/>
      <c r="E12" s="311"/>
      <c r="F12" s="311"/>
      <c r="G12" s="311"/>
    </row>
    <row r="13" spans="1:7" s="122" customFormat="1" ht="63">
      <c r="A13" s="126" t="s">
        <v>37</v>
      </c>
      <c r="B13" s="126" t="s">
        <v>32</v>
      </c>
      <c r="C13" s="126" t="s">
        <v>35</v>
      </c>
      <c r="D13" s="126" t="s">
        <v>119</v>
      </c>
      <c r="E13" s="126" t="s">
        <v>36</v>
      </c>
      <c r="F13" s="282" t="s">
        <v>255</v>
      </c>
      <c r="G13" s="126" t="s">
        <v>34</v>
      </c>
    </row>
    <row r="14" spans="1:13" s="79" customFormat="1" ht="86.25" customHeight="1">
      <c r="A14" s="80">
        <v>1</v>
      </c>
      <c r="B14" s="9" t="s">
        <v>126</v>
      </c>
      <c r="C14" s="9" t="s">
        <v>127</v>
      </c>
      <c r="D14" s="45">
        <v>16350</v>
      </c>
      <c r="E14" s="10">
        <v>417500</v>
      </c>
      <c r="F14" s="294" t="s">
        <v>269</v>
      </c>
      <c r="G14" s="132" t="s">
        <v>302</v>
      </c>
      <c r="H14" s="160"/>
      <c r="I14" s="160"/>
      <c r="J14" s="160"/>
      <c r="K14" s="161"/>
      <c r="L14" s="162"/>
      <c r="M14" s="163"/>
    </row>
    <row r="15" spans="1:7" ht="94.5" customHeight="1">
      <c r="A15" s="2">
        <v>2</v>
      </c>
      <c r="B15" s="21" t="s">
        <v>44</v>
      </c>
      <c r="C15" s="59" t="s">
        <v>204</v>
      </c>
      <c r="D15" s="9" t="s">
        <v>205</v>
      </c>
      <c r="E15" s="63">
        <v>1332225</v>
      </c>
      <c r="F15" s="294" t="s">
        <v>269</v>
      </c>
      <c r="G15" s="21" t="s">
        <v>303</v>
      </c>
    </row>
    <row r="16" spans="1:7" ht="144.75" customHeight="1">
      <c r="A16" s="2">
        <v>3</v>
      </c>
      <c r="B16" s="7" t="s">
        <v>58</v>
      </c>
      <c r="C16" s="9" t="s">
        <v>59</v>
      </c>
      <c r="D16" s="44">
        <v>4672</v>
      </c>
      <c r="E16" s="63">
        <v>193750</v>
      </c>
      <c r="F16" s="294" t="s">
        <v>269</v>
      </c>
      <c r="G16" s="7" t="s">
        <v>282</v>
      </c>
    </row>
    <row r="17" spans="1:8" ht="108" customHeight="1">
      <c r="A17" s="9">
        <v>4</v>
      </c>
      <c r="B17" s="22" t="s">
        <v>111</v>
      </c>
      <c r="C17" s="20" t="s">
        <v>81</v>
      </c>
      <c r="D17" s="2" t="s">
        <v>82</v>
      </c>
      <c r="E17" s="231">
        <v>1069500</v>
      </c>
      <c r="F17" s="294" t="s">
        <v>269</v>
      </c>
      <c r="G17" s="214" t="s">
        <v>304</v>
      </c>
      <c r="H17" s="113"/>
    </row>
    <row r="18" spans="1:8" ht="78" customHeight="1">
      <c r="A18" s="9">
        <v>5</v>
      </c>
      <c r="B18" s="21" t="s">
        <v>143</v>
      </c>
      <c r="C18" s="20" t="s">
        <v>144</v>
      </c>
      <c r="D18" s="85">
        <v>1454</v>
      </c>
      <c r="E18" s="168">
        <v>273825</v>
      </c>
      <c r="F18" s="298" t="s">
        <v>270</v>
      </c>
      <c r="G18" s="93" t="s">
        <v>271</v>
      </c>
      <c r="H18" s="173"/>
    </row>
    <row r="19" spans="1:7" ht="53.25" customHeight="1">
      <c r="A19" s="5"/>
      <c r="B19" s="6"/>
      <c r="C19" s="6"/>
      <c r="D19" s="189" t="s">
        <v>148</v>
      </c>
      <c r="E19" s="190">
        <f>SUM(E14:E18)</f>
        <v>3286800</v>
      </c>
      <c r="F19" s="295"/>
      <c r="G19" s="72"/>
    </row>
    <row r="20" spans="1:7" ht="15">
      <c r="A20" s="5"/>
      <c r="B20" s="6"/>
      <c r="C20" s="12"/>
      <c r="D20" s="14"/>
      <c r="E20" s="5"/>
      <c r="F20" s="296"/>
      <c r="G20" s="15"/>
    </row>
    <row r="21" spans="1:7" ht="15">
      <c r="A21" s="54"/>
      <c r="B21" s="54"/>
      <c r="C21" s="54"/>
      <c r="D21" s="54"/>
      <c r="E21" s="54"/>
      <c r="F21" s="141"/>
      <c r="G21" s="54"/>
    </row>
    <row r="22" spans="1:7" ht="15">
      <c r="A22" s="54"/>
      <c r="B22" s="54"/>
      <c r="C22" s="54"/>
      <c r="D22" s="54"/>
      <c r="E22" s="54"/>
      <c r="F22" s="141"/>
      <c r="G22" s="54"/>
    </row>
    <row r="23" spans="1:7" ht="15">
      <c r="A23" s="112"/>
      <c r="B23" s="326"/>
      <c r="C23" s="327"/>
      <c r="D23" s="55"/>
      <c r="E23" s="326"/>
      <c r="F23" s="326"/>
      <c r="G23" s="302"/>
    </row>
  </sheetData>
  <sheetProtection/>
  <mergeCells count="3">
    <mergeCell ref="A12:G12"/>
    <mergeCell ref="B23:C23"/>
    <mergeCell ref="E23:G23"/>
  </mergeCells>
  <printOptions horizontalCentered="1"/>
  <pageMargins left="0.7874015748031497" right="0.7874015748031497" top="0.52" bottom="0.53" header="0.5118110236220472" footer="0.5118110236220472"/>
  <pageSetup horizontalDpi="600" verticalDpi="600" orientation="landscape" paperSize="9" scale="63" r:id="rId2"/>
  <rowBreaks count="2" manualBreakCount="2">
    <brk id="20" max="5" man="1"/>
    <brk id="37" max="5" man="1"/>
  </rowBreaks>
  <colBreaks count="1" manualBreakCount="1">
    <brk id="8" max="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Emanuela</dc:creator>
  <cp:keywords/>
  <dc:description/>
  <cp:lastModifiedBy>lm</cp:lastModifiedBy>
  <cp:lastPrinted>2016-12-20T10:41:22Z</cp:lastPrinted>
  <dcterms:created xsi:type="dcterms:W3CDTF">2010-10-27T06:56:41Z</dcterms:created>
  <dcterms:modified xsi:type="dcterms:W3CDTF">2017-02-24T10:58:36Z</dcterms:modified>
  <cp:category/>
  <cp:version/>
  <cp:contentType/>
  <cp:contentStatus/>
</cp:coreProperties>
</file>